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gagement Terms" sheetId="1" state="visible" r:id="rId1"/>
    <sheet xmlns:r="http://schemas.openxmlformats.org/officeDocument/2006/relationships" name="Prebill" sheetId="2" state="visible" r:id="rId2"/>
    <sheet xmlns:r="http://schemas.openxmlformats.org/officeDocument/2006/relationships" name="Invoice" sheetId="3" state="visible" r:id="rId3"/>
    <sheet xmlns:r="http://schemas.openxmlformats.org/officeDocument/2006/relationships" name="Payment" sheetId="4" state="visible" r:id="rId4"/>
  </sheets>
  <definedNames>
    <definedName name="_xlnm._FilterDatabase" localSheetId="1" hidden="1">'Prebill'!$A$5:$L$21</definedName>
  </definedNames>
  <calcPr calcId="124519" fullCalcOnLoad="1"/>
</workbook>
</file>

<file path=xl/styles.xml><?xml version="1.0" encoding="utf-8"?>
<styleSheet xmlns="http://schemas.openxmlformats.org/spreadsheetml/2006/main">
  <numFmts count="4">
    <numFmt numFmtId="164" formatCode="0.0"/>
    <numFmt numFmtId="165" formatCode="&quot;$&quot;#,##0.00"/>
    <numFmt numFmtId="166" formatCode="0.0;-0.0;;@"/>
    <numFmt numFmtId="167" formatCode="&quot;$&quot;#,##0.00;-&quot;$&quot;#,##0.00;;@"/>
  </numFmts>
  <fonts count="5">
    <font>
      <name val="Calibri"/>
      <family val="2"/>
      <color theme="1"/>
      <sz val="11"/>
      <scheme val="minor"/>
    </font>
    <font>
      <b val="1"/>
      <sz val="14"/>
    </font>
    <font>
      <sz val="10"/>
    </font>
    <font>
      <b val="1"/>
      <color rgb="00FFFFFF"/>
      <sz val="10"/>
    </font>
    <font>
      <b val="1"/>
      <sz val="10"/>
    </font>
  </fonts>
  <fills count="5">
    <fill>
      <patternFill/>
    </fill>
    <fill>
      <patternFill patternType="gray125"/>
    </fill>
    <fill>
      <patternFill patternType="solid">
        <fgColor rgb="001F4E79"/>
      </patternFill>
    </fill>
    <fill>
      <patternFill patternType="solid">
        <fgColor rgb="00FFF9E5"/>
      </patternFill>
    </fill>
    <fill>
      <patternFill patternType="solid">
        <fgColor rgb="00F2F2F2"/>
      </patternFill>
    </fill>
  </fills>
  <borders count="10">
    <border>
      <left/>
      <right/>
      <top/>
      <bottom/>
      <diagonal/>
    </border>
    <border>
      <left style="thin">
        <color rgb="00A6A6A6"/>
      </left>
      <right style="thin">
        <color rgb="00A6A6A6"/>
      </right>
      <top style="thin">
        <color rgb="00A6A6A6"/>
      </top>
      <bottom style="thin">
        <color rgb="00A6A6A6"/>
      </bottom>
    </border>
    <border>
      <left/>
      <right/>
      <top style="thin">
        <color rgb="00A6A6A6"/>
      </top>
      <bottom/>
      <diagonal/>
    </border>
    <border>
      <left style="thin">
        <color rgb="00A6A6A6"/>
      </left>
      <right/>
      <top/>
      <bottom/>
      <diagonal/>
    </border>
    <border>
      <left/>
      <right style="thin">
        <color rgb="00A6A6A6"/>
      </right>
      <top style="thin">
        <color rgb="00A6A6A6"/>
      </top>
      <bottom/>
      <diagonal/>
    </border>
    <border>
      <left/>
      <right style="thin">
        <color rgb="00A6A6A6"/>
      </right>
      <top/>
      <bottom/>
      <diagonal/>
    </border>
    <border>
      <left style="thin">
        <color rgb="00A6A6A6"/>
      </left>
      <right/>
      <top/>
      <bottom style="thin">
        <color rgb="00A6A6A6"/>
      </bottom>
      <diagonal/>
    </border>
    <border>
      <left/>
      <right/>
      <top/>
      <bottom style="thin">
        <color rgb="00A6A6A6"/>
      </bottom>
      <diagonal/>
    </border>
    <border>
      <left/>
      <right style="thin">
        <color rgb="00A6A6A6"/>
      </right>
      <top/>
      <bottom style="thin">
        <color rgb="00A6A6A6"/>
      </bottom>
      <diagonal/>
    </border>
    <border>
      <left/>
      <right style="thin">
        <color rgb="00A6A6A6"/>
      </right>
      <top style="thin">
        <color rgb="00A6A6A6"/>
      </top>
      <bottom style="thin">
        <color rgb="00A6A6A6"/>
      </bottom>
      <diagonal/>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2" fillId="0" borderId="1" applyAlignment="1" pivotButton="0" quotePrefix="0" xfId="0">
      <alignment vertical="top" wrapText="1"/>
    </xf>
    <xf numFmtId="0" fontId="4" fillId="0" borderId="1" applyAlignment="1" pivotButton="0" quotePrefix="0" xfId="0">
      <alignment vertical="top" wrapText="1"/>
    </xf>
    <xf numFmtId="164" fontId="2" fillId="0" borderId="1" applyAlignment="1" pivotButton="0" quotePrefix="0" xfId="0">
      <alignment vertical="top" wrapText="1"/>
    </xf>
    <xf numFmtId="165" fontId="2" fillId="0" borderId="1" applyAlignment="1" pivotButton="0" quotePrefix="0" xfId="0">
      <alignment vertical="top" wrapText="1"/>
    </xf>
    <xf numFmtId="0" fontId="2" fillId="3" borderId="1" applyAlignment="1" pivotButton="0" quotePrefix="0" xfId="0">
      <alignment vertical="top" wrapText="1"/>
    </xf>
    <xf numFmtId="164" fontId="2" fillId="3" borderId="1" applyAlignment="1" pivotButton="0" quotePrefix="0" xfId="0">
      <alignment vertical="top" wrapText="1"/>
    </xf>
    <xf numFmtId="165" fontId="2" fillId="4" borderId="1" applyAlignment="1" pivotButton="0" quotePrefix="0" xfId="0">
      <alignment vertical="top" wrapText="1"/>
    </xf>
    <xf numFmtId="164" fontId="4" fillId="0" borderId="1" applyAlignment="1" pivotButton="0" quotePrefix="0" xfId="0">
      <alignment vertical="top" wrapText="1"/>
    </xf>
    <xf numFmtId="165" fontId="4" fillId="0" borderId="1" applyAlignment="1" pivotButton="0" quotePrefix="0" xfId="0">
      <alignment vertical="top" wrapText="1"/>
    </xf>
    <xf numFmtId="165" fontId="2" fillId="3" borderId="1" applyAlignment="1" pivotButton="0" quotePrefix="0" xfId="0">
      <alignment vertical="top" wrapText="1"/>
    </xf>
    <xf numFmtId="0" fontId="2" fillId="0" borderId="0" pivotButton="0" quotePrefix="0" xfId="0"/>
    <xf numFmtId="0" fontId="4" fillId="0" borderId="0" pivotButton="0" quotePrefix="0" xfId="0"/>
    <xf numFmtId="166" fontId="2" fillId="0" borderId="1" applyAlignment="1" pivotButton="0" quotePrefix="0" xfId="0">
      <alignment vertical="top" wrapText="1"/>
    </xf>
    <xf numFmtId="167" fontId="2" fillId="0" borderId="1" applyAlignment="1" pivotButton="0" quotePrefix="0" xfId="0">
      <alignment vertical="top" wrapText="1"/>
    </xf>
    <xf numFmtId="0" fontId="4" fillId="0" borderId="0" applyAlignment="1" pivotButton="0" quotePrefix="0" xfId="0">
      <alignment vertical="top" wrapText="1"/>
    </xf>
    <xf numFmtId="0" fontId="0" fillId="3" borderId="1" applyAlignment="1" pivotButton="0" quotePrefix="0" xfId="0">
      <alignment vertical="top" wrapText="1"/>
    </xf>
    <xf numFmtId="0" fontId="0" fillId="0" borderId="2" pivotButton="0" quotePrefix="0" xfId="0"/>
    <xf numFmtId="0" fontId="0" fillId="0" borderId="4" pivotButton="0" quotePrefix="0" xfId="0"/>
    <xf numFmtId="0" fontId="0" fillId="0" borderId="3"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2"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2"/>
  <sheetViews>
    <sheetView workbookViewId="0">
      <pane ySplit="4" topLeftCell="A5" activePane="bottomLeft" state="frozen"/>
      <selection pane="bottomLeft" activeCell="A1" sqref="A1"/>
    </sheetView>
  </sheetViews>
  <sheetFormatPr baseColWidth="8" defaultRowHeight="15"/>
  <cols>
    <col width="5" customWidth="1" min="1" max="1"/>
    <col width="14" customWidth="1" min="2" max="2"/>
    <col width="95" customWidth="1" min="3" max="3"/>
  </cols>
  <sheetData>
    <row r="1">
      <c r="A1" s="1" t="inlineStr">
        <is>
          <t>Temko &amp; Eden, P.A.: engagement terms for Coastal Keel Marine, Inc.</t>
        </is>
      </c>
    </row>
    <row r="2" ht="42" customHeight="1">
      <c r="A2" s="2" t="inlineStr">
        <is>
          <t>The billing terms of the firm's engagement letter for Coastal Keel's suit against Dunlin Dock &amp; Seawall, LLC, signed last October by Coastal Keel's president and Dana Whitfield. The prebill, the invoice, and the payment in this workbook all answer to these terms. Every name here is fictional.</t>
        </is>
      </c>
    </row>
    <row r="3"/>
    <row r="4">
      <c r="A4" s="3" t="inlineStr">
        <is>
          <t>#</t>
        </is>
      </c>
      <c r="B4" s="3" t="inlineStr">
        <is>
          <t>Term</t>
        </is>
      </c>
      <c r="C4" s="3" t="inlineStr">
        <is>
          <t>What the engagement letter says</t>
        </is>
      </c>
    </row>
    <row r="5">
      <c r="A5" s="4" t="n">
        <v>1</v>
      </c>
      <c r="B5" s="5" t="inlineStr">
        <is>
          <t>Scope</t>
        </is>
      </c>
      <c r="C5" s="4" t="inlineStr">
        <is>
          <t>The firm represents Coastal Keel Marine, Inc. in its breach of contract suit against Dunlin Dock &amp; Seawall, LLC over a seawall, in the circuit court for Volusia County, through trial.</t>
        </is>
      </c>
    </row>
    <row r="6">
      <c r="A6" s="4" t="n">
        <v>2</v>
      </c>
      <c r="B6" s="5" t="inlineStr">
        <is>
          <t>Fees</t>
        </is>
      </c>
      <c r="C6" s="4" t="inlineStr">
        <is>
          <t>Hourly: $375 an hour for Dana Whitfield and $125 an hour for Marcy Cole, the legal assistant. No other timekeeper bills this matter without Coastal Keel's written approval.</t>
        </is>
      </c>
    </row>
    <row r="7">
      <c r="A7" s="4" t="n">
        <v>3</v>
      </c>
      <c r="B7" s="5" t="inlineStr">
        <is>
          <t>Time</t>
        </is>
      </c>
      <c r="C7" s="4" t="inlineStr">
        <is>
          <t>Time is recorded to the next tenth of an hour. There is no charge for clerical or secretarial work. Travel is billed at the timekeeper's rate, and a trip that serves more than one client is divided among them.</t>
        </is>
      </c>
    </row>
    <row r="8">
      <c r="A8" s="4" t="n">
        <v>4</v>
      </c>
      <c r="B8" s="5" t="inlineStr">
        <is>
          <t>Costs</t>
        </is>
      </c>
      <c r="C8" s="4" t="inlineStr">
        <is>
          <t>Costs are billed at the amount the firm actually pays, with no markup. Software and research subscriptions are firm overhead, not client costs. For a large cost, such as an expert's fee, the firm may ask for a deposit in advance, which it holds in its trust account until the cost is paid.</t>
        </is>
      </c>
    </row>
    <row r="9">
      <c r="A9" s="4" t="n">
        <v>5</v>
      </c>
      <c r="B9" s="5" t="inlineStr">
        <is>
          <t>Invoices</t>
        </is>
      </c>
      <c r="C9" s="4" t="inlineStr">
        <is>
          <t>The firm sends an invoice each month. Payment is due 30 days after the invoice date.</t>
        </is>
      </c>
    </row>
    <row r="10">
      <c r="A10" s="4" t="n">
        <v>6</v>
      </c>
      <c r="B10" s="5" t="inlineStr">
        <is>
          <t>How to pay</t>
        </is>
      </c>
      <c r="C10" s="4" t="inlineStr">
        <is>
          <t>By check, bank transfer, or card through the firm's online payment service. Use the Pay Invoice link to pay an invoice and the Trust Deposit link to send a deposit. If you pay by credit card, the firm adds the actual charge its card processor imposes on your transaction, as a separate line on your next invoice.</t>
        </is>
      </c>
    </row>
    <row r="11">
      <c r="A11" s="4" t="n">
        <v>7</v>
      </c>
      <c r="B11" s="5" t="inlineStr">
        <is>
          <t>Unpaid fees</t>
        </is>
      </c>
      <c r="C11" s="4" t="inlineStr">
        <is>
          <t>Fees and costs not paid when due may be paid from any recovery in the case, and the firm has a charging lien on any recovery for them. If invoices remain unpaid after written warning, the firm may ask the court for permission to withdraw.</t>
        </is>
      </c>
    </row>
    <row r="12">
      <c r="A12" s="4" t="n">
        <v>8</v>
      </c>
      <c r="B12" s="5" t="inlineStr">
        <is>
          <t>Questions</t>
        </is>
      </c>
      <c r="C12" s="4" t="inlineStr">
        <is>
          <t>If you question an invoice, call Dana Whitfield.</t>
        </is>
      </c>
    </row>
  </sheetData>
  <mergeCells count="1">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9"/>
  <sheetViews>
    <sheetView workbookViewId="0">
      <pane ySplit="5" topLeftCell="A6" activePane="bottomLeft" state="frozen"/>
      <selection pane="bottomLeft" activeCell="A1" sqref="A1"/>
    </sheetView>
  </sheetViews>
  <sheetFormatPr baseColWidth="8" defaultRowHeight="15"/>
  <cols>
    <col width="5" customWidth="1" min="1" max="1"/>
    <col width="8" customWidth="1" min="2" max="2"/>
    <col width="15" customWidth="1" min="3" max="3"/>
    <col width="7" customWidth="1" min="4" max="4"/>
    <col width="8" customWidth="1" min="5" max="5"/>
    <col width="11" customWidth="1" min="6" max="6"/>
    <col width="44" customWidth="1" min="7" max="7"/>
    <col width="40" customWidth="1" min="8" max="8"/>
    <col width="13" customWidth="1" min="9" max="9"/>
    <col width="9" customWidth="1" min="10" max="10"/>
    <col width="12" customWidth="1" min="11" max="11"/>
    <col width="34" customWidth="1" min="12" max="12"/>
  </cols>
  <sheetData>
    <row r="1">
      <c r="A1" s="1" t="inlineStr">
        <is>
          <t>Temko &amp; Eden, P.A.: February prebill for review</t>
        </is>
      </c>
    </row>
    <row r="2" ht="30" customHeight="1">
      <c r="A2" s="2" t="inlineStr">
        <is>
          <t>Client: Coastal Keel Marine, Inc. Matter: Coastal Keel Marine, Inc. v. Dunlin Dock &amp; Seawall, LLC. Billing lawyer: Dana Whitfield. Period: February 1 to 28. Prepared by Ron Pike. Every entry matches the firm's own records. The question now is what Coastal Keel should pay.</t>
        </is>
      </c>
    </row>
    <row r="3" ht="45" customHeight="1">
      <c r="A3" s="2" t="inlineStr">
        <is>
          <t>For each fee entry and each cost, choose a Decision: Bill, Write down, or No charge. Hours to bill starts at the hours worked; for a write-down, type the hours the client should pay for. For a cost, type the amount to bill. In Reason, name what decides it in a few words: an engagement term, a rule, or a fact from the File note. The Invoice sheet builds itself from your decisions.</t>
        </is>
      </c>
    </row>
    <row r="4"/>
    <row r="5">
      <c r="A5" s="3" t="inlineStr">
        <is>
          <t>#</t>
        </is>
      </c>
      <c r="B5" s="3" t="inlineStr">
        <is>
          <t>Date</t>
        </is>
      </c>
      <c r="C5" s="3" t="inlineStr">
        <is>
          <t>Timekeeper</t>
        </is>
      </c>
      <c r="D5" s="3" t="inlineStr">
        <is>
          <t>Hours</t>
        </is>
      </c>
      <c r="E5" s="3" t="inlineStr">
        <is>
          <t>Rate</t>
        </is>
      </c>
      <c r="F5" s="3" t="inlineStr">
        <is>
          <t>Amount</t>
        </is>
      </c>
      <c r="G5" s="3" t="inlineStr">
        <is>
          <t>Description</t>
        </is>
      </c>
      <c r="H5" s="3" t="inlineStr">
        <is>
          <t>File note</t>
        </is>
      </c>
      <c r="I5" s="3" t="inlineStr">
        <is>
          <t>Decision (your entry)</t>
        </is>
      </c>
      <c r="J5" s="3" t="inlineStr">
        <is>
          <t>Hours to bill (your entry)</t>
        </is>
      </c>
      <c r="K5" s="3" t="inlineStr">
        <is>
          <t>Billed amount</t>
        </is>
      </c>
      <c r="L5" s="3" t="inlineStr">
        <is>
          <t>Reason (your entry)</t>
        </is>
      </c>
    </row>
    <row r="6">
      <c r="A6" s="4" t="n">
        <v>1</v>
      </c>
      <c r="B6" s="4" t="inlineStr">
        <is>
          <t>Feb 2</t>
        </is>
      </c>
      <c r="C6" s="4" t="inlineStr">
        <is>
          <t>Dana Whitfield</t>
        </is>
      </c>
      <c r="D6" s="6" t="n">
        <v>0.4</v>
      </c>
      <c r="E6" s="7" t="n">
        <v>375</v>
      </c>
      <c r="F6" s="7">
        <f>D6*E6</f>
        <v/>
      </c>
      <c r="G6" s="4" t="inlineStr">
        <is>
          <t>Telephone conference with client's president regarding the marine engineer's site inspection and goals for mediation</t>
        </is>
      </c>
      <c r="H6" s="4" t="inlineStr"/>
      <c r="I6" s="8" t="n"/>
      <c r="J6" s="9">
        <f>D6</f>
        <v/>
      </c>
      <c r="K6" s="10">
        <f>IF(I6="No charge",0,J6*E6)</f>
        <v/>
      </c>
      <c r="L6" s="8" t="n"/>
    </row>
    <row r="7">
      <c r="A7" s="4" t="n">
        <v>2</v>
      </c>
      <c r="B7" s="4" t="inlineStr">
        <is>
          <t>Feb 3</t>
        </is>
      </c>
      <c r="C7" s="4" t="inlineStr">
        <is>
          <t>Dana Whitfield</t>
        </is>
      </c>
      <c r="D7" s="6" t="n">
        <v>0.3</v>
      </c>
      <c r="E7" s="7" t="n">
        <v>375</v>
      </c>
      <c r="F7" s="7">
        <f>D7*E7</f>
        <v/>
      </c>
      <c r="G7" s="4" t="inlineStr">
        <is>
          <t>Telephone conference with opposing counsel regarding the mediation agenda</t>
        </is>
      </c>
      <c r="H7" s="4" t="inlineStr"/>
      <c r="I7" s="8" t="n"/>
      <c r="J7" s="9">
        <f>D7</f>
        <v/>
      </c>
      <c r="K7" s="10">
        <f>IF(I7="No charge",0,J7*E7)</f>
        <v/>
      </c>
      <c r="L7" s="8" t="n"/>
    </row>
    <row r="8">
      <c r="A8" s="4" t="n">
        <v>3</v>
      </c>
      <c r="B8" s="4" t="inlineStr">
        <is>
          <t>Feb 4</t>
        </is>
      </c>
      <c r="C8" s="4" t="inlineStr">
        <is>
          <t>Marcy Cole</t>
        </is>
      </c>
      <c r="D8" s="6" t="n">
        <v>0.6</v>
      </c>
      <c r="E8" s="7" t="n">
        <v>125</v>
      </c>
      <c r="F8" s="7">
        <f>D8*E8</f>
        <v/>
      </c>
      <c r="G8" s="4" t="inlineStr">
        <is>
          <t>Scanned and uploaded 212 pages of the client's seawall maintenance records to the document system</t>
        </is>
      </c>
      <c r="H8" s="4" t="inlineStr">
        <is>
          <t>Scanning and uploading only; no review of the records.</t>
        </is>
      </c>
      <c r="I8" s="8" t="n"/>
      <c r="J8" s="9">
        <f>D8</f>
        <v/>
      </c>
      <c r="K8" s="10">
        <f>IF(I8="No charge",0,J8*E8)</f>
        <v/>
      </c>
      <c r="L8" s="8" t="n"/>
    </row>
    <row r="9">
      <c r="A9" s="4" t="n">
        <v>4</v>
      </c>
      <c r="B9" s="4" t="inlineStr">
        <is>
          <t>Feb 5</t>
        </is>
      </c>
      <c r="C9" s="4" t="inlineStr">
        <is>
          <t>Dana Whitfield</t>
        </is>
      </c>
      <c r="D9" s="6" t="n">
        <v>2.5</v>
      </c>
      <c r="E9" s="7" t="n">
        <v>375</v>
      </c>
      <c r="F9" s="7">
        <f>D9*E9</f>
        <v/>
      </c>
      <c r="G9" s="4" t="inlineStr">
        <is>
          <t>Research on whether the economic loss rule bars Coastal Keel's negligence count</t>
        </is>
      </c>
      <c r="H9" s="4" t="inlineStr">
        <is>
          <t>The file holds Dana's memo of last November answering the same question for the motion to dismiss, which Coastal Keel paid for. Dana: "Mostly rereading my memo. Two new cases, about half an hour with them."</t>
        </is>
      </c>
      <c r="I9" s="8" t="n"/>
      <c r="J9" s="9">
        <f>D9</f>
        <v/>
      </c>
      <c r="K9" s="10">
        <f>IF(I9="No charge",0,J9*E9)</f>
        <v/>
      </c>
      <c r="L9" s="8" t="n"/>
    </row>
    <row r="10">
      <c r="A10" s="4" t="n">
        <v>5</v>
      </c>
      <c r="B10" s="4" t="inlineStr">
        <is>
          <t>Feb 9</t>
        </is>
      </c>
      <c r="C10" s="4" t="inlineStr">
        <is>
          <t>Dana Whitfield</t>
        </is>
      </c>
      <c r="D10" s="6" t="n">
        <v>3</v>
      </c>
      <c r="E10" s="7" t="n">
        <v>375</v>
      </c>
      <c r="F10" s="7">
        <f>D10*E10</f>
        <v/>
      </c>
      <c r="G10" s="4" t="inlineStr">
        <is>
          <t>Travel to Coastal Keel's yard in Port Orange and attendance at the marine engineer's site inspection of the seawall</t>
        </is>
      </c>
      <c r="H10" s="4" t="inlineStr">
        <is>
          <t>Round trip from the office. The trip served no other client.</t>
        </is>
      </c>
      <c r="I10" s="8" t="n"/>
      <c r="J10" s="9">
        <f>D10</f>
        <v/>
      </c>
      <c r="K10" s="10">
        <f>IF(I10="No charge",0,J10*E10)</f>
        <v/>
      </c>
      <c r="L10" s="8" t="n"/>
    </row>
    <row r="11">
      <c r="A11" s="4" t="n">
        <v>6</v>
      </c>
      <c r="B11" s="4" t="inlineStr">
        <is>
          <t>Feb 9</t>
        </is>
      </c>
      <c r="C11" s="4" t="inlineStr">
        <is>
          <t>Kim Nguyen</t>
        </is>
      </c>
      <c r="D11" s="6" t="n">
        <v>3</v>
      </c>
      <c r="E11" s="7" t="n">
        <v>250</v>
      </c>
      <c r="F11" s="7">
        <f>D11*E11</f>
        <v/>
      </c>
      <c r="G11" s="4" t="inlineStr">
        <is>
          <t>Travel to and attendance at the marine engineer's site inspection of the seawall</t>
        </is>
      </c>
      <c r="H11" s="4" t="inlineStr">
        <is>
          <t>Kim Nguyen, the firm's personal injury associate, has no assignment in this case. Dana invited her to see how an expert inspection runs. Rate on the prebill: $250.</t>
        </is>
      </c>
      <c r="I11" s="8" t="n"/>
      <c r="J11" s="9">
        <f>D11</f>
        <v/>
      </c>
      <c r="K11" s="10">
        <f>IF(I11="No charge",0,J11*E11)</f>
        <v/>
      </c>
      <c r="L11" s="8" t="n"/>
    </row>
    <row r="12">
      <c r="A12" s="4" t="n">
        <v>7</v>
      </c>
      <c r="B12" s="4" t="inlineStr">
        <is>
          <t>Feb 11</t>
        </is>
      </c>
      <c r="C12" s="4" t="inlineStr">
        <is>
          <t>Dana Whitfield</t>
        </is>
      </c>
      <c r="D12" s="6" t="n">
        <v>1.2</v>
      </c>
      <c r="E12" s="7" t="n">
        <v>375</v>
      </c>
      <c r="F12" s="7">
        <f>D12*E12</f>
        <v/>
      </c>
      <c r="G12" s="4" t="inlineStr">
        <is>
          <t>Telephone conference with the marine engineer regarding the inspection findings and the outline of the engineer's report</t>
        </is>
      </c>
      <c r="H12" s="4" t="inlineStr"/>
      <c r="I12" s="8" t="n"/>
      <c r="J12" s="9">
        <f>D12</f>
        <v/>
      </c>
      <c r="K12" s="10">
        <f>IF(I12="No charge",0,J12*E12)</f>
        <v/>
      </c>
      <c r="L12" s="8" t="n"/>
    </row>
    <row r="13">
      <c r="A13" s="4" t="n">
        <v>8</v>
      </c>
      <c r="B13" s="4" t="inlineStr">
        <is>
          <t>Feb 12</t>
        </is>
      </c>
      <c r="C13" s="4" t="inlineStr">
        <is>
          <t>Dana Whitfield</t>
        </is>
      </c>
      <c r="D13" s="6" t="n">
        <v>4.6</v>
      </c>
      <c r="E13" s="7" t="n">
        <v>375</v>
      </c>
      <c r="F13" s="7">
        <f>D13*E13</f>
        <v/>
      </c>
      <c r="G13" s="4" t="inlineStr">
        <is>
          <t>Drafted Coastal Keel's mediation statement (12 pages)</t>
        </is>
      </c>
      <c r="H13" s="4" t="inlineStr"/>
      <c r="I13" s="8" t="n"/>
      <c r="J13" s="9">
        <f>D13</f>
        <v/>
      </c>
      <c r="K13" s="10">
        <f>IF(I13="No charge",0,J13*E13)</f>
        <v/>
      </c>
      <c r="L13" s="8" t="n"/>
    </row>
    <row r="14">
      <c r="A14" s="4" t="n">
        <v>9</v>
      </c>
      <c r="B14" s="4" t="inlineStr">
        <is>
          <t>Feb 13</t>
        </is>
      </c>
      <c r="C14" s="4" t="inlineStr">
        <is>
          <t>Dana Whitfield</t>
        </is>
      </c>
      <c r="D14" s="6" t="n">
        <v>2.1</v>
      </c>
      <c r="E14" s="7" t="n">
        <v>375</v>
      </c>
      <c r="F14" s="7">
        <f>D14*E14</f>
        <v/>
      </c>
      <c r="G14" s="4" t="inlineStr">
        <is>
          <t>Redrafted mediation statement</t>
        </is>
      </c>
      <c r="H14" s="4" t="inlineStr">
        <is>
          <t>IT ticket: the document system's overnight sync failed on February 12 and deleted the draft. Dana rebuilt it from her notes.</t>
        </is>
      </c>
      <c r="I14" s="8" t="n"/>
      <c r="J14" s="9">
        <f>D14</f>
        <v/>
      </c>
      <c r="K14" s="10">
        <f>IF(I14="No charge",0,J14*E14)</f>
        <v/>
      </c>
      <c r="L14" s="8" t="n"/>
    </row>
    <row r="15">
      <c r="A15" s="4" t="n">
        <v>10</v>
      </c>
      <c r="B15" s="4" t="inlineStr">
        <is>
          <t>Feb 16</t>
        </is>
      </c>
      <c r="C15" s="4" t="inlineStr">
        <is>
          <t>Dana Whitfield</t>
        </is>
      </c>
      <c r="D15" s="6" t="n">
        <v>0.2</v>
      </c>
      <c r="E15" s="7" t="n">
        <v>375</v>
      </c>
      <c r="F15" s="7">
        <f>D15*E15</f>
        <v/>
      </c>
      <c r="G15" s="4" t="inlineStr">
        <is>
          <t>Telephone conference with client's controller regarding the January invoice</t>
        </is>
      </c>
      <c r="H15" s="4" t="inlineStr">
        <is>
          <t>The controller asked why the January invoice had no entry numbers.</t>
        </is>
      </c>
      <c r="I15" s="8" t="n"/>
      <c r="J15" s="9">
        <f>D15</f>
        <v/>
      </c>
      <c r="K15" s="10">
        <f>IF(I15="No charge",0,J15*E15)</f>
        <v/>
      </c>
      <c r="L15" s="8" t="n"/>
    </row>
    <row r="16">
      <c r="A16" s="4" t="n">
        <v>11</v>
      </c>
      <c r="B16" s="4" t="inlineStr">
        <is>
          <t>Feb 17</t>
        </is>
      </c>
      <c r="C16" s="4" t="inlineStr">
        <is>
          <t>Marcy Cole</t>
        </is>
      </c>
      <c r="D16" s="6" t="n">
        <v>1.8</v>
      </c>
      <c r="E16" s="7" t="n">
        <v>125</v>
      </c>
      <c r="F16" s="7">
        <f>D16*E16</f>
        <v/>
      </c>
      <c r="G16" s="4" t="inlineStr">
        <is>
          <t>Built damages chart from 47 repair invoices supplied by the client: date, vendor, repair, and cost</t>
        </is>
      </c>
      <c r="H16" s="4" t="inlineStr">
        <is>
          <t>Dana used the chart in the mediation statement and the damages analysis.</t>
        </is>
      </c>
      <c r="I16" s="8" t="n"/>
      <c r="J16" s="9">
        <f>D16</f>
        <v/>
      </c>
      <c r="K16" s="10">
        <f>IF(I16="No charge",0,J16*E16)</f>
        <v/>
      </c>
      <c r="L16" s="8" t="n"/>
    </row>
    <row r="17">
      <c r="A17" s="4" t="n">
        <v>12</v>
      </c>
      <c r="B17" s="4" t="inlineStr">
        <is>
          <t>Feb 18</t>
        </is>
      </c>
      <c r="C17" s="4" t="inlineStr">
        <is>
          <t>Dana Whitfield</t>
        </is>
      </c>
      <c r="D17" s="6" t="n">
        <v>1.6</v>
      </c>
      <c r="E17" s="7" t="n">
        <v>375</v>
      </c>
      <c r="F17" s="7">
        <f>D17*E17</f>
        <v/>
      </c>
      <c r="G17" s="4" t="inlineStr">
        <is>
          <t>Revised damages analysis for mediation using the repair chart</t>
        </is>
      </c>
      <c r="H17" s="4" t="inlineStr"/>
      <c r="I17" s="8" t="n"/>
      <c r="J17" s="9">
        <f>D17</f>
        <v/>
      </c>
      <c r="K17" s="10">
        <f>IF(I17="No charge",0,J17*E17)</f>
        <v/>
      </c>
      <c r="L17" s="8" t="n"/>
    </row>
    <row r="18">
      <c r="A18" s="4" t="n">
        <v>13</v>
      </c>
      <c r="B18" s="4" t="inlineStr">
        <is>
          <t>Feb 20</t>
        </is>
      </c>
      <c r="C18" s="4" t="inlineStr">
        <is>
          <t>Dana Whitfield</t>
        </is>
      </c>
      <c r="D18" s="6" t="n">
        <v>0.5</v>
      </c>
      <c r="E18" s="7" t="n">
        <v>375</v>
      </c>
      <c r="F18" s="7">
        <f>D18*E18</f>
        <v/>
      </c>
      <c r="G18" s="4" t="inlineStr">
        <is>
          <t>Conference with Kim Nguyen regarding the site inspection</t>
        </is>
      </c>
      <c r="H18" s="4" t="inlineStr">
        <is>
          <t>Kim's questions about how expert inspections are run, for her own practice.</t>
        </is>
      </c>
      <c r="I18" s="8" t="n"/>
      <c r="J18" s="9">
        <f>D18</f>
        <v/>
      </c>
      <c r="K18" s="10">
        <f>IF(I18="No charge",0,J18*E18)</f>
        <v/>
      </c>
      <c r="L18" s="8" t="n"/>
    </row>
    <row r="19">
      <c r="A19" s="4" t="n">
        <v>14</v>
      </c>
      <c r="B19" s="4" t="inlineStr">
        <is>
          <t>Feb 23</t>
        </is>
      </c>
      <c r="C19" s="4" t="inlineStr">
        <is>
          <t>Dana Whitfield</t>
        </is>
      </c>
      <c r="D19" s="6" t="n">
        <v>1</v>
      </c>
      <c r="E19" s="7" t="n">
        <v>375</v>
      </c>
      <c r="F19" s="7">
        <f>D19*E19</f>
        <v/>
      </c>
      <c r="G19" s="4" t="inlineStr">
        <is>
          <t>Reviewed Dunlin's mediation statement (9 pages) and exhibits</t>
        </is>
      </c>
      <c r="H19" s="4" t="inlineStr"/>
      <c r="I19" s="8" t="n"/>
      <c r="J19" s="9">
        <f>D19</f>
        <v/>
      </c>
      <c r="K19" s="10">
        <f>IF(I19="No charge",0,J19*E19)</f>
        <v/>
      </c>
      <c r="L19" s="8" t="n"/>
    </row>
    <row r="20">
      <c r="A20" s="4" t="n">
        <v>15</v>
      </c>
      <c r="B20" s="4" t="inlineStr">
        <is>
          <t>Feb 24</t>
        </is>
      </c>
      <c r="C20" s="4" t="inlineStr">
        <is>
          <t>Dana Whitfield</t>
        </is>
      </c>
      <c r="D20" s="6" t="n">
        <v>0.8</v>
      </c>
      <c r="E20" s="7" t="n">
        <v>375</v>
      </c>
      <c r="F20" s="7">
        <f>D20*E20</f>
        <v/>
      </c>
      <c r="G20" s="4" t="inlineStr">
        <is>
          <t>Telephone conference with client's president to prepare for mediation: the process, settlement authority, and the offer range</t>
        </is>
      </c>
      <c r="H20" s="4" t="inlineStr"/>
      <c r="I20" s="8" t="n"/>
      <c r="J20" s="9">
        <f>D20</f>
        <v/>
      </c>
      <c r="K20" s="10">
        <f>IF(I20="No charge",0,J20*E20)</f>
        <v/>
      </c>
      <c r="L20" s="8" t="n"/>
    </row>
    <row r="21">
      <c r="A21" s="4" t="n">
        <v>16</v>
      </c>
      <c r="B21" s="4" t="inlineStr">
        <is>
          <t>Feb 25</t>
        </is>
      </c>
      <c r="C21" s="4" t="inlineStr">
        <is>
          <t>Dana Whitfield</t>
        </is>
      </c>
      <c r="D21" s="6" t="n">
        <v>2</v>
      </c>
      <c r="E21" s="7" t="n">
        <v>375</v>
      </c>
      <c r="F21" s="7">
        <f>D21*E21</f>
        <v/>
      </c>
      <c r="G21" s="4" t="inlineStr">
        <is>
          <t>Research on prejudgment interest on a breach of contract claim under Florida law</t>
        </is>
      </c>
      <c r="H21" s="4" t="inlineStr">
        <is>
          <t>Dana: "The new research platform kept timing out. The research itself took about 0.8."</t>
        </is>
      </c>
      <c r="I21" s="8" t="n"/>
      <c r="J21" s="9">
        <f>D21</f>
        <v/>
      </c>
      <c r="K21" s="10">
        <f>IF(I21="No charge",0,J21*E21)</f>
        <v/>
      </c>
      <c r="L21" s="8" t="n"/>
    </row>
    <row r="22">
      <c r="C22" s="5" t="inlineStr">
        <is>
          <t>Fees total</t>
        </is>
      </c>
      <c r="D22" s="11">
        <f>SUM(D6:D21)</f>
        <v/>
      </c>
      <c r="F22" s="12">
        <f>SUM(F6:F21)</f>
        <v/>
      </c>
      <c r="J22" s="11">
        <f>SUMPRODUCT((I6:I21&lt;&gt;"No charge")*J6:J21)</f>
        <v/>
      </c>
      <c r="K22" s="12">
        <f>SUM(K6:K21)</f>
        <v/>
      </c>
    </row>
    <row r="23"/>
    <row r="24">
      <c r="A24" s="3" t="inlineStr">
        <is>
          <t>#</t>
        </is>
      </c>
      <c r="B24" s="3" t="inlineStr">
        <is>
          <t>Date</t>
        </is>
      </c>
      <c r="C24" s="3" t="inlineStr">
        <is>
          <t>Paid to</t>
        </is>
      </c>
      <c r="D24" s="3" t="inlineStr"/>
      <c r="E24" s="3" t="inlineStr"/>
      <c r="F24" s="3" t="inlineStr">
        <is>
          <t>Amount</t>
        </is>
      </c>
      <c r="G24" s="3" t="inlineStr">
        <is>
          <t>Description</t>
        </is>
      </c>
      <c r="H24" s="3" t="inlineStr">
        <is>
          <t>File note</t>
        </is>
      </c>
      <c r="I24" s="3" t="inlineStr">
        <is>
          <t>Decision (your entry)</t>
        </is>
      </c>
      <c r="J24" s="3" t="inlineStr"/>
      <c r="K24" s="3" t="inlineStr">
        <is>
          <t>Amount to bill (your entry)</t>
        </is>
      </c>
      <c r="L24" s="3" t="inlineStr">
        <is>
          <t>Reason (your entry)</t>
        </is>
      </c>
    </row>
    <row r="25">
      <c r="A25" s="4" t="inlineStr">
        <is>
          <t>C1</t>
        </is>
      </c>
      <c r="B25" s="4" t="inlineStr">
        <is>
          <t>Feb 6</t>
        </is>
      </c>
      <c r="C25" s="4" t="inlineStr">
        <is>
          <t>Court reporting agency</t>
        </is>
      </c>
      <c r="D25" s="4" t="n"/>
      <c r="E25" s="4" t="n"/>
      <c r="F25" s="7" t="n">
        <v>1078</v>
      </c>
      <c r="G25" s="4" t="inlineStr">
        <is>
          <t>Transcript of the deposition of Dunlin's project manager (212 pages)</t>
        </is>
      </c>
      <c r="H25" s="4" t="inlineStr">
        <is>
          <t>The agency's invoice is $980.00. Ron added the firm's usual 10 percent handling fee.</t>
        </is>
      </c>
      <c r="I25" s="8" t="n"/>
      <c r="J25" s="4" t="n"/>
      <c r="K25" s="13">
        <f>IF(I25="No charge",0,F25)</f>
        <v/>
      </c>
      <c r="L25" s="8" t="n"/>
    </row>
    <row r="26">
      <c r="A26" s="4" t="inlineStr">
        <is>
          <t>C2</t>
        </is>
      </c>
      <c r="B26" s="4" t="inlineStr">
        <is>
          <t>Feb 10</t>
        </is>
      </c>
      <c r="C26" s="4" t="inlineStr">
        <is>
          <t>Marine engineer</t>
        </is>
      </c>
      <c r="D26" s="4" t="n"/>
      <c r="E26" s="4" t="n"/>
      <c r="F26" s="7" t="n">
        <v>2800</v>
      </c>
      <c r="G26" s="4" t="inlineStr">
        <is>
          <t>Site inspection of the seawall on February 9, with inspection notes</t>
        </is>
      </c>
      <c r="H26" s="4" t="inlineStr">
        <is>
          <t>The engineer's invoice is $2,800.00. The firm paid it February 20 from its operating account.</t>
        </is>
      </c>
      <c r="I26" s="8" t="n"/>
      <c r="J26" s="4" t="n"/>
      <c r="K26" s="13">
        <f>IF(I26="No charge",0,F26)</f>
        <v/>
      </c>
      <c r="L26" s="8" t="n"/>
    </row>
    <row r="27">
      <c r="A27" s="4" t="inlineStr">
        <is>
          <t>C3</t>
        </is>
      </c>
      <c r="B27" s="4" t="inlineStr">
        <is>
          <t>Feb 27</t>
        </is>
      </c>
      <c r="C27" s="4" t="inlineStr">
        <is>
          <t>Mediator</t>
        </is>
      </c>
      <c r="D27" s="4" t="n"/>
      <c r="E27" s="4" t="n"/>
      <c r="F27" s="7" t="n">
        <v>1250</v>
      </c>
      <c r="G27" s="4" t="inlineStr">
        <is>
          <t>Coastal Keel's half of the mediator's fee for the March 3 mediation</t>
        </is>
      </c>
      <c r="H27" s="4" t="inlineStr">
        <is>
          <t>The mediator billed each side $1,250.00. The firm paid Coastal Keel's half February 27.</t>
        </is>
      </c>
      <c r="I27" s="8" t="n"/>
      <c r="J27" s="4" t="n"/>
      <c r="K27" s="13">
        <f>IF(I27="No charge",0,F27)</f>
        <v/>
      </c>
      <c r="L27" s="8" t="n"/>
    </row>
    <row r="28">
      <c r="A28" s="4" t="inlineStr">
        <is>
          <t>C4</t>
        </is>
      </c>
      <c r="B28" s="4" t="inlineStr">
        <is>
          <t>Feb 28</t>
        </is>
      </c>
      <c r="C28" s="4" t="inlineStr">
        <is>
          <t>Legal research service</t>
        </is>
      </c>
      <c r="D28" s="4" t="n"/>
      <c r="E28" s="4" t="n"/>
      <c r="F28" s="7" t="n">
        <v>85</v>
      </c>
      <c r="G28" s="4" t="inlineStr">
        <is>
          <t>Online legal research charges, February</t>
        </is>
      </c>
      <c r="H28" s="4" t="inlineStr">
        <is>
          <t>The firm's flat monthly subscription, which Ron divides among the month's active matters.</t>
        </is>
      </c>
      <c r="I28" s="8" t="n"/>
      <c r="J28" s="4" t="n"/>
      <c r="K28" s="13">
        <f>IF(I28="No charge",0,F28)</f>
        <v/>
      </c>
      <c r="L28" s="8" t="n"/>
    </row>
    <row r="29">
      <c r="C29" s="5" t="inlineStr">
        <is>
          <t>Costs total</t>
        </is>
      </c>
      <c r="F29" s="12">
        <f>SUM(F25:F28)</f>
        <v/>
      </c>
      <c r="K29" s="12">
        <f>SUM(K25:K28)</f>
        <v/>
      </c>
    </row>
  </sheetData>
  <autoFilter ref="A5:L21"/>
  <mergeCells count="2">
    <mergeCell ref="A3:L3"/>
    <mergeCell ref="A2:L2"/>
  </mergeCells>
  <dataValidations count="1">
    <dataValidation sqref="I6:I21 I25:I28" showDropDown="0" showInputMessage="0" showErrorMessage="0" allowBlank="1" type="list">
      <formula1>"Bill,Write down,No charge"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7"/>
  <sheetViews>
    <sheetView workbookViewId="0">
      <pane ySplit="12" topLeftCell="A13" activePane="bottomLeft" state="frozen"/>
      <selection pane="bottomLeft" activeCell="A1" sqref="A1"/>
    </sheetView>
  </sheetViews>
  <sheetFormatPr baseColWidth="8" defaultRowHeight="15"/>
  <cols>
    <col width="10" customWidth="1" min="1" max="1"/>
    <col width="16" customWidth="1" min="2" max="2"/>
    <col width="58" customWidth="1" min="3" max="3"/>
    <col width="8" customWidth="1" min="4" max="4"/>
    <col width="14" customWidth="1" min="5" max="5"/>
  </cols>
  <sheetData>
    <row r="1">
      <c r="A1" s="1" t="inlineStr">
        <is>
          <t>Temko &amp; Eden, P.A.</t>
        </is>
      </c>
      <c r="E1" s="1" t="inlineStr">
        <is>
          <t>INVOICE</t>
        </is>
      </c>
    </row>
    <row r="2">
      <c r="A2" s="14" t="inlineStr">
        <is>
          <t>Attorneys at Law · Beach Street, Daytona Beach, Florida</t>
        </is>
      </c>
    </row>
    <row r="3"/>
    <row r="4">
      <c r="A4" s="15" t="inlineStr">
        <is>
          <t>Bill to</t>
        </is>
      </c>
      <c r="B4" s="14" t="inlineStr">
        <is>
          <t>Coastal Keel Marine, Inc., attention: the president</t>
        </is>
      </c>
    </row>
    <row r="5">
      <c r="A5" s="15" t="inlineStr">
        <is>
          <t>Matter</t>
        </is>
      </c>
      <c r="B5" s="14" t="inlineStr">
        <is>
          <t>Coastal Keel Marine, Inc. v. Dunlin Dock &amp; Seawall, LLC, circuit court for Volusia County</t>
        </is>
      </c>
    </row>
    <row r="6">
      <c r="A6" s="15" t="inlineStr">
        <is>
          <t>Invoice</t>
        </is>
      </c>
      <c r="B6" s="14" t="inlineStr">
        <is>
          <t>CK-104, for services February 1 to 28</t>
        </is>
      </c>
    </row>
    <row r="7">
      <c r="A7" s="15" t="inlineStr">
        <is>
          <t>Invoice date</t>
        </is>
      </c>
      <c r="B7" s="14" t="inlineStr">
        <is>
          <t>March 2</t>
        </is>
      </c>
    </row>
    <row r="8">
      <c r="A8" s="15" t="inlineStr">
        <is>
          <t>Due</t>
        </is>
      </c>
      <c r="B8" s="14" t="inlineStr">
        <is>
          <t>April 1</t>
        </is>
      </c>
    </row>
    <row r="9"/>
    <row r="10" ht="42" customHeight="1">
      <c r="A10" s="2" t="inlineStr">
        <is>
          <t>This sheet fills itself from the Prebill sheet. An entry you decided not to bill appears here with the hours worked and the words No charge, so the client can see the work was done and not charged. Write the payment instructions in the box under Payment instructions (your entry), at the bottom of the sheet; the box is also shaded yellow.</t>
        </is>
      </c>
    </row>
    <row r="11"/>
    <row r="12">
      <c r="A12" s="3" t="inlineStr">
        <is>
          <t>Date</t>
        </is>
      </c>
      <c r="B12" s="3" t="inlineStr">
        <is>
          <t>Timekeeper</t>
        </is>
      </c>
      <c r="C12" s="3" t="inlineStr">
        <is>
          <t>Services</t>
        </is>
      </c>
      <c r="D12" s="3" t="inlineStr">
        <is>
          <t>Hours</t>
        </is>
      </c>
      <c r="E12" s="3" t="inlineStr">
        <is>
          <t>Amount</t>
        </is>
      </c>
    </row>
    <row r="13">
      <c r="A13" s="4">
        <f>Prebill!B6</f>
        <v/>
      </c>
      <c r="B13" s="4">
        <f>Prebill!C6</f>
        <v/>
      </c>
      <c r="C13" s="4">
        <f>Prebill!G6</f>
        <v/>
      </c>
      <c r="D13" s="6">
        <f>IF(Prebill!I6="No charge",Prebill!D6,Prebill!J6)</f>
        <v/>
      </c>
      <c r="E13" s="7">
        <f>IF(Prebill!I6="","Decision needed",IF(Prebill!I6="No charge","No charge",Prebill!K6))</f>
        <v/>
      </c>
    </row>
    <row r="14">
      <c r="A14" s="4">
        <f>Prebill!B7</f>
        <v/>
      </c>
      <c r="B14" s="4">
        <f>Prebill!C7</f>
        <v/>
      </c>
      <c r="C14" s="4">
        <f>Prebill!G7</f>
        <v/>
      </c>
      <c r="D14" s="6">
        <f>IF(Prebill!I7="No charge",Prebill!D7,Prebill!J7)</f>
        <v/>
      </c>
      <c r="E14" s="7">
        <f>IF(Prebill!I7="","Decision needed",IF(Prebill!I7="No charge","No charge",Prebill!K7))</f>
        <v/>
      </c>
    </row>
    <row r="15">
      <c r="A15" s="4">
        <f>Prebill!B8</f>
        <v/>
      </c>
      <c r="B15" s="4">
        <f>Prebill!C8</f>
        <v/>
      </c>
      <c r="C15" s="4">
        <f>Prebill!G8</f>
        <v/>
      </c>
      <c r="D15" s="6">
        <f>IF(Prebill!I8="No charge",Prebill!D8,Prebill!J8)</f>
        <v/>
      </c>
      <c r="E15" s="7">
        <f>IF(Prebill!I8="","Decision needed",IF(Prebill!I8="No charge","No charge",Prebill!K8))</f>
        <v/>
      </c>
    </row>
    <row r="16">
      <c r="A16" s="4">
        <f>Prebill!B9</f>
        <v/>
      </c>
      <c r="B16" s="4">
        <f>Prebill!C9</f>
        <v/>
      </c>
      <c r="C16" s="4">
        <f>Prebill!G9</f>
        <v/>
      </c>
      <c r="D16" s="6">
        <f>IF(Prebill!I9="No charge",Prebill!D9,Prebill!J9)</f>
        <v/>
      </c>
      <c r="E16" s="7">
        <f>IF(Prebill!I9="","Decision needed",IF(Prebill!I9="No charge","No charge",Prebill!K9))</f>
        <v/>
      </c>
    </row>
    <row r="17">
      <c r="A17" s="4">
        <f>Prebill!B10</f>
        <v/>
      </c>
      <c r="B17" s="4">
        <f>Prebill!C10</f>
        <v/>
      </c>
      <c r="C17" s="4">
        <f>Prebill!G10</f>
        <v/>
      </c>
      <c r="D17" s="6">
        <f>IF(Prebill!I10="No charge",Prebill!D10,Prebill!J10)</f>
        <v/>
      </c>
      <c r="E17" s="7">
        <f>IF(Prebill!I10="","Decision needed",IF(Prebill!I10="No charge","No charge",Prebill!K10))</f>
        <v/>
      </c>
    </row>
    <row r="18">
      <c r="A18" s="4">
        <f>Prebill!B11</f>
        <v/>
      </c>
      <c r="B18" s="4">
        <f>Prebill!C11</f>
        <v/>
      </c>
      <c r="C18" s="4">
        <f>Prebill!G11</f>
        <v/>
      </c>
      <c r="D18" s="6">
        <f>IF(Prebill!I11="No charge",Prebill!D11,Prebill!J11)</f>
        <v/>
      </c>
      <c r="E18" s="7">
        <f>IF(Prebill!I11="","Decision needed",IF(Prebill!I11="No charge","No charge",Prebill!K11))</f>
        <v/>
      </c>
    </row>
    <row r="19">
      <c r="A19" s="4">
        <f>Prebill!B12</f>
        <v/>
      </c>
      <c r="B19" s="4">
        <f>Prebill!C12</f>
        <v/>
      </c>
      <c r="C19" s="4">
        <f>Prebill!G12</f>
        <v/>
      </c>
      <c r="D19" s="6">
        <f>IF(Prebill!I12="No charge",Prebill!D12,Prebill!J12)</f>
        <v/>
      </c>
      <c r="E19" s="7">
        <f>IF(Prebill!I12="","Decision needed",IF(Prebill!I12="No charge","No charge",Prebill!K12))</f>
        <v/>
      </c>
    </row>
    <row r="20">
      <c r="A20" s="4">
        <f>Prebill!B13</f>
        <v/>
      </c>
      <c r="B20" s="4">
        <f>Prebill!C13</f>
        <v/>
      </c>
      <c r="C20" s="4">
        <f>Prebill!G13</f>
        <v/>
      </c>
      <c r="D20" s="6">
        <f>IF(Prebill!I13="No charge",Prebill!D13,Prebill!J13)</f>
        <v/>
      </c>
      <c r="E20" s="7">
        <f>IF(Prebill!I13="","Decision needed",IF(Prebill!I13="No charge","No charge",Prebill!K13))</f>
        <v/>
      </c>
    </row>
    <row r="21">
      <c r="A21" s="4">
        <f>Prebill!B14</f>
        <v/>
      </c>
      <c r="B21" s="4">
        <f>Prebill!C14</f>
        <v/>
      </c>
      <c r="C21" s="4">
        <f>Prebill!G14</f>
        <v/>
      </c>
      <c r="D21" s="6">
        <f>IF(Prebill!I14="No charge",Prebill!D14,Prebill!J14)</f>
        <v/>
      </c>
      <c r="E21" s="7">
        <f>IF(Prebill!I14="","Decision needed",IF(Prebill!I14="No charge","No charge",Prebill!K14))</f>
        <v/>
      </c>
    </row>
    <row r="22">
      <c r="A22" s="4">
        <f>Prebill!B15</f>
        <v/>
      </c>
      <c r="B22" s="4">
        <f>Prebill!C15</f>
        <v/>
      </c>
      <c r="C22" s="4">
        <f>Prebill!G15</f>
        <v/>
      </c>
      <c r="D22" s="6">
        <f>IF(Prebill!I15="No charge",Prebill!D15,Prebill!J15)</f>
        <v/>
      </c>
      <c r="E22" s="7">
        <f>IF(Prebill!I15="","Decision needed",IF(Prebill!I15="No charge","No charge",Prebill!K15))</f>
        <v/>
      </c>
    </row>
    <row r="23">
      <c r="A23" s="4">
        <f>Prebill!B16</f>
        <v/>
      </c>
      <c r="B23" s="4">
        <f>Prebill!C16</f>
        <v/>
      </c>
      <c r="C23" s="4">
        <f>Prebill!G16</f>
        <v/>
      </c>
      <c r="D23" s="6">
        <f>IF(Prebill!I16="No charge",Prebill!D16,Prebill!J16)</f>
        <v/>
      </c>
      <c r="E23" s="7">
        <f>IF(Prebill!I16="","Decision needed",IF(Prebill!I16="No charge","No charge",Prebill!K16))</f>
        <v/>
      </c>
    </row>
    <row r="24">
      <c r="A24" s="4">
        <f>Prebill!B17</f>
        <v/>
      </c>
      <c r="B24" s="4">
        <f>Prebill!C17</f>
        <v/>
      </c>
      <c r="C24" s="4">
        <f>Prebill!G17</f>
        <v/>
      </c>
      <c r="D24" s="6">
        <f>IF(Prebill!I17="No charge",Prebill!D17,Prebill!J17)</f>
        <v/>
      </c>
      <c r="E24" s="7">
        <f>IF(Prebill!I17="","Decision needed",IF(Prebill!I17="No charge","No charge",Prebill!K17))</f>
        <v/>
      </c>
    </row>
    <row r="25">
      <c r="A25" s="4">
        <f>Prebill!B18</f>
        <v/>
      </c>
      <c r="B25" s="4">
        <f>Prebill!C18</f>
        <v/>
      </c>
      <c r="C25" s="4">
        <f>Prebill!G18</f>
        <v/>
      </c>
      <c r="D25" s="6">
        <f>IF(Prebill!I18="No charge",Prebill!D18,Prebill!J18)</f>
        <v/>
      </c>
      <c r="E25" s="7">
        <f>IF(Prebill!I18="","Decision needed",IF(Prebill!I18="No charge","No charge",Prebill!K18))</f>
        <v/>
      </c>
    </row>
    <row r="26">
      <c r="A26" s="4">
        <f>Prebill!B19</f>
        <v/>
      </c>
      <c r="B26" s="4">
        <f>Prebill!C19</f>
        <v/>
      </c>
      <c r="C26" s="4">
        <f>Prebill!G19</f>
        <v/>
      </c>
      <c r="D26" s="6">
        <f>IF(Prebill!I19="No charge",Prebill!D19,Prebill!J19)</f>
        <v/>
      </c>
      <c r="E26" s="7">
        <f>IF(Prebill!I19="","Decision needed",IF(Prebill!I19="No charge","No charge",Prebill!K19))</f>
        <v/>
      </c>
    </row>
    <row r="27">
      <c r="A27" s="4">
        <f>Prebill!B20</f>
        <v/>
      </c>
      <c r="B27" s="4">
        <f>Prebill!C20</f>
        <v/>
      </c>
      <c r="C27" s="4">
        <f>Prebill!G20</f>
        <v/>
      </c>
      <c r="D27" s="6">
        <f>IF(Prebill!I20="No charge",Prebill!D20,Prebill!J20)</f>
        <v/>
      </c>
      <c r="E27" s="7">
        <f>IF(Prebill!I20="","Decision needed",IF(Prebill!I20="No charge","No charge",Prebill!K20))</f>
        <v/>
      </c>
    </row>
    <row r="28">
      <c r="A28" s="4">
        <f>Prebill!B21</f>
        <v/>
      </c>
      <c r="B28" s="4">
        <f>Prebill!C21</f>
        <v/>
      </c>
      <c r="C28" s="4">
        <f>Prebill!G21</f>
        <v/>
      </c>
      <c r="D28" s="6">
        <f>IF(Prebill!I21="No charge",Prebill!D21,Prebill!J21)</f>
        <v/>
      </c>
      <c r="E28" s="7">
        <f>IF(Prebill!I21="","Decision needed",IF(Prebill!I21="No charge","No charge",Prebill!K21))</f>
        <v/>
      </c>
    </row>
    <row r="29">
      <c r="C29" s="5" t="inlineStr">
        <is>
          <t>Total fees (hours billed, not counting No charge entries)</t>
        </is>
      </c>
      <c r="D29" s="11">
        <f>Prebill!J22</f>
        <v/>
      </c>
      <c r="E29" s="12">
        <f>SUM(E13:E28)</f>
        <v/>
      </c>
    </row>
    <row r="30"/>
    <row r="31">
      <c r="A31" s="3" t="inlineStr">
        <is>
          <t>Timekeeper</t>
        </is>
      </c>
      <c r="B31" s="3" t="inlineStr"/>
      <c r="C31" s="3" t="inlineStr"/>
      <c r="D31" s="3" t="inlineStr">
        <is>
          <t>Hours</t>
        </is>
      </c>
      <c r="E31" s="3" t="inlineStr">
        <is>
          <t>Amount</t>
        </is>
      </c>
    </row>
    <row r="32">
      <c r="A32" s="4">
        <f>IF(D32&gt;0,"Dana Whitfield","")</f>
        <v/>
      </c>
      <c r="B32" s="4" t="n"/>
      <c r="C32" s="4">
        <f>IF(D32&gt;0,"$375 an hour","")</f>
        <v/>
      </c>
      <c r="D32" s="16">
        <f>SUMPRODUCT((Prebill!C6:C21="Dana Whitfield")*(Prebill!I6:I21&lt;&gt;"No charge")*(Prebill!I6:I21&lt;&gt;"")*Prebill!J6:J21)</f>
        <v/>
      </c>
      <c r="E32" s="17">
        <f>SUMPRODUCT((Prebill!C6:C21="Dana Whitfield")*(Prebill!I6:I21&lt;&gt;"")*Prebill!K6:K21)</f>
        <v/>
      </c>
    </row>
    <row r="33">
      <c r="A33" s="4">
        <f>IF(D33&gt;0,"Marcy Cole","")</f>
        <v/>
      </c>
      <c r="B33" s="4" t="n"/>
      <c r="C33" s="4">
        <f>IF(D33&gt;0,"$125 an hour","")</f>
        <v/>
      </c>
      <c r="D33" s="16">
        <f>SUMPRODUCT((Prebill!C6:C21="Marcy Cole")*(Prebill!I6:I21&lt;&gt;"No charge")*(Prebill!I6:I21&lt;&gt;"")*Prebill!J6:J21)</f>
        <v/>
      </c>
      <c r="E33" s="17">
        <f>SUMPRODUCT((Prebill!C6:C21="Marcy Cole")*(Prebill!I6:I21&lt;&gt;"")*Prebill!K6:K21)</f>
        <v/>
      </c>
    </row>
    <row r="34">
      <c r="A34" s="4">
        <f>IF(D34&gt;0,"Kim Nguyen","")</f>
        <v/>
      </c>
      <c r="B34" s="4" t="n"/>
      <c r="C34" s="4">
        <f>IF(D34&gt;0,"$250 an hour","")</f>
        <v/>
      </c>
      <c r="D34" s="16">
        <f>SUMPRODUCT((Prebill!C6:C21="Kim Nguyen")*(Prebill!I6:I21&lt;&gt;"No charge")*(Prebill!I6:I21&lt;&gt;"")*Prebill!J6:J21)</f>
        <v/>
      </c>
      <c r="E34" s="17">
        <f>SUMPRODUCT((Prebill!C6:C21="Kim Nguyen")*(Prebill!I6:I21&lt;&gt;"")*Prebill!K6:K21)</f>
        <v/>
      </c>
    </row>
    <row r="35"/>
    <row r="36">
      <c r="A36" s="3" t="inlineStr">
        <is>
          <t>Date</t>
        </is>
      </c>
      <c r="B36" s="3" t="inlineStr">
        <is>
          <t>Costs</t>
        </is>
      </c>
      <c r="C36" s="3" t="inlineStr"/>
      <c r="D36" s="3" t="inlineStr"/>
      <c r="E36" s="3" t="inlineStr">
        <is>
          <t>Amount</t>
        </is>
      </c>
    </row>
    <row r="37">
      <c r="A37" s="4">
        <f>Prebill!B25</f>
        <v/>
      </c>
      <c r="B37" s="4">
        <f>Prebill!C25</f>
        <v/>
      </c>
      <c r="C37" s="4">
        <f>Prebill!G25</f>
        <v/>
      </c>
      <c r="D37" s="4" t="n"/>
      <c r="E37" s="7">
        <f>IF(Prebill!I25="","Decision needed",IF(Prebill!I25="No charge","No charge",Prebill!K25))</f>
        <v/>
      </c>
    </row>
    <row r="38">
      <c r="A38" s="4">
        <f>Prebill!B26</f>
        <v/>
      </c>
      <c r="B38" s="4">
        <f>Prebill!C26</f>
        <v/>
      </c>
      <c r="C38" s="4">
        <f>Prebill!G26</f>
        <v/>
      </c>
      <c r="D38" s="4" t="n"/>
      <c r="E38" s="7">
        <f>IF(Prebill!I26="","Decision needed",IF(Prebill!I26="No charge","No charge",Prebill!K26))</f>
        <v/>
      </c>
    </row>
    <row r="39">
      <c r="A39" s="4">
        <f>Prebill!B27</f>
        <v/>
      </c>
      <c r="B39" s="4">
        <f>Prebill!C27</f>
        <v/>
      </c>
      <c r="C39" s="4">
        <f>Prebill!G27</f>
        <v/>
      </c>
      <c r="D39" s="4" t="n"/>
      <c r="E39" s="7">
        <f>IF(Prebill!I27="","Decision needed",IF(Prebill!I27="No charge","No charge",Prebill!K27))</f>
        <v/>
      </c>
    </row>
    <row r="40">
      <c r="A40" s="4">
        <f>Prebill!B28</f>
        <v/>
      </c>
      <c r="B40" s="4">
        <f>Prebill!C28</f>
        <v/>
      </c>
      <c r="C40" s="4">
        <f>Prebill!G28</f>
        <v/>
      </c>
      <c r="D40" s="4" t="n"/>
      <c r="E40" s="7">
        <f>IF(Prebill!I28="","Decision needed",IF(Prebill!I28="No charge","No charge",Prebill!K28))</f>
        <v/>
      </c>
    </row>
    <row r="41">
      <c r="C41" s="5" t="inlineStr">
        <is>
          <t>Total costs</t>
        </is>
      </c>
      <c r="E41" s="12">
        <f>SUM(E37:E40)</f>
        <v/>
      </c>
    </row>
    <row r="42"/>
    <row r="43">
      <c r="C43" s="2" t="inlineStr">
        <is>
          <t>Fees this invoice</t>
        </is>
      </c>
      <c r="E43" s="7">
        <f>E29</f>
        <v/>
      </c>
    </row>
    <row r="44">
      <c r="C44" s="2" t="inlineStr">
        <is>
          <t>Costs this invoice</t>
        </is>
      </c>
      <c r="E44" s="7">
        <f>E41</f>
        <v/>
      </c>
    </row>
    <row r="45">
      <c r="C45" s="18" t="inlineStr">
        <is>
          <t>Total this invoice</t>
        </is>
      </c>
      <c r="E45" s="12">
        <f>E43+E44</f>
        <v/>
      </c>
    </row>
    <row r="46">
      <c r="C46" s="2" t="inlineStr">
        <is>
          <t>Previous balance: invoice CK-103 (January), due March 11</t>
        </is>
      </c>
      <c r="E46" s="7" t="n">
        <v>6412.5</v>
      </c>
    </row>
    <row r="47">
      <c r="C47" s="2" t="inlineStr">
        <is>
          <t>Payments received since the last invoice</t>
        </is>
      </c>
      <c r="E47" s="7" t="n">
        <v>0</v>
      </c>
    </row>
    <row r="48">
      <c r="C48" s="18" t="inlineStr">
        <is>
          <t>Balance due</t>
        </is>
      </c>
      <c r="E48" s="12">
        <f>E45+E46-E47</f>
        <v/>
      </c>
    </row>
    <row r="49">
      <c r="C49" s="2" t="inlineStr">
        <is>
          <t>Funds held in the firm's trust account for this matter</t>
        </is>
      </c>
      <c r="E49" s="7" t="n">
        <v>0</v>
      </c>
    </row>
    <row r="50"/>
    <row r="51">
      <c r="A51" s="15" t="inlineStr">
        <is>
          <t>Payment instructions (your entry)</t>
        </is>
      </c>
    </row>
    <row r="52" ht="22" customHeight="1">
      <c r="A52" s="19" t="n"/>
      <c r="B52" s="20" t="n"/>
      <c r="C52" s="20" t="n"/>
      <c r="D52" s="20" t="n"/>
      <c r="E52" s="21" t="n"/>
    </row>
    <row r="53" ht="22" customHeight="1">
      <c r="A53" s="22" t="n"/>
      <c r="E53" s="23" t="n"/>
    </row>
    <row r="54" ht="22" customHeight="1">
      <c r="A54" s="22" t="n"/>
      <c r="E54" s="23" t="n"/>
    </row>
    <row r="55" ht="22" customHeight="1">
      <c r="A55" s="24" t="n"/>
      <c r="B55" s="25" t="n"/>
      <c r="C55" s="25" t="n"/>
      <c r="D55" s="25" t="n"/>
      <c r="E55" s="26" t="n"/>
    </row>
    <row r="56"/>
    <row r="57">
      <c r="A57" s="14" t="inlineStr">
        <is>
          <t>Questions about this invoice: call Dana Whitfield.</t>
        </is>
      </c>
    </row>
  </sheetData>
  <mergeCells count="7">
    <mergeCell ref="B8:E8"/>
    <mergeCell ref="B4:E4"/>
    <mergeCell ref="A10:E10"/>
    <mergeCell ref="B6:E6"/>
    <mergeCell ref="B7:E7"/>
    <mergeCell ref="A52:E55"/>
    <mergeCell ref="B5:E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46" customWidth="1" min="1" max="1"/>
    <col width="30" customWidth="1" min="2" max="2"/>
    <col width="46" customWidth="1" min="3" max="3"/>
  </cols>
  <sheetData>
    <row r="1">
      <c r="A1" s="1" t="inlineStr">
        <is>
          <t>The March 6 card payment</t>
        </is>
      </c>
    </row>
    <row r="2" ht="42" customHeight="1">
      <c r="A2" s="2" t="inlineStr">
        <is>
          <t>The online payment service's record of Coastal Keel's payment, and the note the controller sent with it. Fill in the cells marked (your entry); they are also shaded yellow. Say where each dollar goes, which account bears the processing charge, and whether the firm bills that charge to Coastal Keel. Then write your note to Ron Pike.</t>
        </is>
      </c>
    </row>
    <row r="3"/>
    <row r="4">
      <c r="A4" s="3" t="inlineStr">
        <is>
          <t>What the payment service recorded</t>
        </is>
      </c>
      <c r="B4" s="3" t="inlineStr"/>
      <c r="C4" s="3" t="inlineStr"/>
    </row>
    <row r="5">
      <c r="A5" s="5" t="inlineStr">
        <is>
          <t>Date</t>
        </is>
      </c>
      <c r="B5" s="4" t="inlineStr">
        <is>
          <t>March 6</t>
        </is>
      </c>
      <c r="C5" s="27" t="n"/>
    </row>
    <row r="6">
      <c r="A6" s="5" t="inlineStr">
        <is>
          <t>Payer</t>
        </is>
      </c>
      <c r="B6" s="4" t="inlineStr">
        <is>
          <t>Coastal Keel Marine, Inc., by the controller's company credit card</t>
        </is>
      </c>
      <c r="C6" s="27" t="n"/>
    </row>
    <row r="7">
      <c r="A7" s="5" t="inlineStr">
        <is>
          <t>Link used</t>
        </is>
      </c>
      <c r="B7" s="4" t="inlineStr">
        <is>
          <t>Pay Invoice, which deposits to the firm's operating account</t>
        </is>
      </c>
      <c r="C7" s="27" t="n"/>
    </row>
    <row r="8">
      <c r="A8" s="5" t="inlineStr">
        <is>
          <t>Amount charged to the card</t>
        </is>
      </c>
      <c r="B8" s="7" t="n">
        <v>11412.5</v>
      </c>
      <c r="C8" s="27" t="n"/>
    </row>
    <row r="9">
      <c r="A9" s="5" t="inlineStr">
        <is>
          <t>Processing charge the service kept (2.9 percent plus 30 cents)</t>
        </is>
      </c>
      <c r="B9" s="7" t="n">
        <v>331.26</v>
      </c>
      <c r="C9" s="27" t="n"/>
    </row>
    <row r="10">
      <c r="A10" s="5" t="inlineStr">
        <is>
          <t>Net amount deposited to the operating account</t>
        </is>
      </c>
      <c r="B10" s="7">
        <f>B8-B9</f>
        <v/>
      </c>
      <c r="C10" s="27" t="n"/>
    </row>
    <row r="11" ht="30" customHeight="1">
      <c r="A11" s="5" t="inlineStr">
        <is>
          <t>Controller's note</t>
        </is>
      </c>
      <c r="B11" s="4" t="inlineStr">
        <is>
          <t>"This pays the January invoice, CK-103, for $6,412.50, and the $5,000 deposit Dana asked for toward the engineer's second inspection in late April."</t>
        </is>
      </c>
      <c r="C11" s="27" t="n"/>
    </row>
    <row r="12"/>
    <row r="13">
      <c r="A13" s="3" t="inlineStr">
        <is>
          <t>Your routing</t>
        </is>
      </c>
      <c r="B13" s="3" t="inlineStr">
        <is>
          <t>Amount or choice (your entry)</t>
        </is>
      </c>
      <c r="C13" s="3" t="inlineStr">
        <is>
          <t>Why (rule or term) (your entry)</t>
        </is>
      </c>
    </row>
    <row r="14">
      <c r="A14" s="5" t="inlineStr">
        <is>
          <t>Credit to the January invoice, CK-103</t>
        </is>
      </c>
      <c r="B14" s="13" t="n"/>
      <c r="C14" s="8" t="n"/>
    </row>
    <row r="15">
      <c r="A15" s="5" t="inlineStr">
        <is>
          <t>Amount that belongs in the trust account</t>
        </is>
      </c>
      <c r="B15" s="13" t="n"/>
      <c r="C15" s="8" t="n"/>
    </row>
    <row r="16">
      <c r="A16" s="5" t="inlineStr">
        <is>
          <t>Amount that stays in the operating account</t>
        </is>
      </c>
      <c r="B16" s="13" t="n"/>
      <c r="C16" s="8" t="n"/>
    </row>
    <row r="17">
      <c r="A17" s="5" t="inlineStr">
        <is>
          <t>Account that bears the $331.26 processing charge</t>
        </is>
      </c>
      <c r="B17" s="8" t="n"/>
      <c r="C17" s="8" t="n"/>
    </row>
    <row r="18">
      <c r="A18" s="5" t="inlineStr">
        <is>
          <t>Bill the processing charge to Coastal Keel?</t>
        </is>
      </c>
      <c r="B18" s="8" t="n"/>
      <c r="C18" s="8" t="n"/>
    </row>
    <row r="19">
      <c r="A19" s="5" t="inlineStr">
        <is>
          <t>Check: your trust and operating amounts together</t>
        </is>
      </c>
      <c r="B19" s="10">
        <f>B15+B16</f>
        <v/>
      </c>
      <c r="C19" s="28">
        <f>IF(B15+B16=0,"",IF(ROUND(B15+B16-B10,2)=0,"Equals the net deposit","Does not equal the net deposit of "&amp;TEXT(B10,"$#,##0.00")))</f>
        <v/>
      </c>
    </row>
    <row r="20"/>
    <row r="21">
      <c r="A21" s="15" t="inlineStr">
        <is>
          <t>Your note to Ron Pike (about 100 words) (your entry)</t>
        </is>
      </c>
    </row>
    <row r="22" ht="22" customHeight="1">
      <c r="A22" s="19" t="n"/>
      <c r="B22" s="20" t="n"/>
      <c r="C22" s="21" t="n"/>
    </row>
    <row r="23" ht="22" customHeight="1">
      <c r="A23" s="22" t="n"/>
      <c r="C23" s="23" t="n"/>
    </row>
    <row r="24" ht="22" customHeight="1">
      <c r="A24" s="22" t="n"/>
      <c r="C24" s="23" t="n"/>
    </row>
    <row r="25" ht="22" customHeight="1">
      <c r="A25" s="22" t="n"/>
      <c r="C25" s="23" t="n"/>
    </row>
    <row r="26" ht="22" customHeight="1">
      <c r="A26" s="22" t="n"/>
      <c r="C26" s="23" t="n"/>
    </row>
    <row r="27" ht="22" customHeight="1">
      <c r="A27" s="24" t="n"/>
      <c r="B27" s="25" t="n"/>
      <c r="C27" s="26" t="n"/>
    </row>
  </sheetData>
  <mergeCells count="9">
    <mergeCell ref="B6:C6"/>
    <mergeCell ref="B7:C7"/>
    <mergeCell ref="B11:C11"/>
    <mergeCell ref="B5:C5"/>
    <mergeCell ref="B10:C10"/>
    <mergeCell ref="A22:C27"/>
    <mergeCell ref="B9:C9"/>
    <mergeCell ref="B8:C8"/>
    <mergeCell ref="A2:C2"/>
  </mergeCells>
  <dataValidations count="2">
    <dataValidation sqref="B17" showDropDown="0" showInputMessage="0" showErrorMessage="0" allowBlank="1" type="list">
      <formula1>"Operating account,Trust account"</formula1>
    </dataValidation>
    <dataValidation sqref="B18" showDropDown="0" showInputMessage="0" showErrorMessage="0" allowBlank="1" type="list">
      <formula1>"Yes, on the next invoice,No, the firm absorbs it"</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LexED 2</dc:creator>
  <dc:title xmlns:dc="http://purl.org/dc/elements/1.1/">Invoice workbook: Legal Technology, Activity 4</dc:title>
  <dcterms:created xmlns:dcterms="http://purl.org/dc/terms/" xmlns:xsi="http://www.w3.org/2001/XMLSchema-instance" xsi:type="dcterms:W3CDTF">2026-09-22T02:15:36Z</dcterms:created>
  <dcterms:modified xmlns:dcterms="http://purl.org/dc/terms/" xmlns:xsi="http://www.w3.org/2001/XMLSchema-instance" xsi:type="dcterms:W3CDTF">2026-09-30T13:49:06Z</dcterms:modified>
</cp:coreProperties>
</file>