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counts" sheetId="1" state="visible" r:id="rId1"/>
    <sheet xmlns:r="http://schemas.openxmlformats.org/officeDocument/2006/relationships" name="Bank Statement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Client Ledgers" sheetId="4" state="visible" r:id="rId4"/>
    <sheet xmlns:r="http://schemas.openxmlformats.org/officeDocument/2006/relationships" name="Reconcilia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-#,##0.00;&quot;-&quot;"/>
  </numFmts>
  <fonts count="6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  <font>
      <b val="1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2F2"/>
      </patternFill>
    </fill>
    <fill>
      <patternFill patternType="solid">
        <fgColor rgb="00FFF9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  <xf numFmtId="0" fontId="3" fillId="0" borderId="0" pivotButton="0" quotePrefix="0" xfId="0"/>
    <xf numFmtId="164" fontId="0" fillId="0" borderId="0" pivotButton="0" quotePrefix="0" xfId="0"/>
    <xf numFmtId="164" fontId="3" fillId="0" borderId="0" pivotButton="0" quotePrefix="0" xfId="0"/>
    <xf numFmtId="164" fontId="0" fillId="0" borderId="0" applyAlignment="1" pivotButton="0" quotePrefix="0" xfId="0">
      <alignment vertical="top" wrapText="1"/>
    </xf>
    <xf numFmtId="0" fontId="4" fillId="0" borderId="0" pivotButton="0" quotePrefix="0" xfId="0"/>
    <xf numFmtId="164" fontId="2" fillId="2" borderId="0" applyAlignment="1" pivotButton="0" quotePrefix="0" xfId="0">
      <alignment vertical="top" wrapText="1"/>
    </xf>
    <xf numFmtId="164" fontId="0" fillId="3" borderId="0" pivotButton="0" quotePrefix="0" xfId="0"/>
    <xf numFmtId="0" fontId="5" fillId="0" borderId="0" pivotButton="0" quotePrefix="0" xfId="0"/>
    <xf numFmtId="164" fontId="5" fillId="0" borderId="0" pivotButton="0" quotePrefix="0" xfId="0"/>
    <xf numFmtId="0" fontId="0" fillId="4" borderId="0" pivotButton="0" quotePrefix="0" xfId="0"/>
    <xf numFmtId="164" fontId="0" fillId="4" borderId="0" pivotButton="0" quotePrefix="0" xfId="0"/>
    <xf numFmtId="164" fontId="3" fillId="3" borderId="0" pivotButton="0" quotePrefix="0" xfId="0"/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70" customWidth="1" min="3" max="3"/>
  </cols>
  <sheetData>
    <row r="1">
      <c r="A1" s="1" t="inlineStr">
        <is>
          <t>Temko &amp; Eden, P.A.: the trust account and the matters it holds money for</t>
        </is>
      </c>
    </row>
    <row r="2" ht="48" customHeight="1">
      <c r="A2" s="2" t="inlineStr">
        <is>
          <t>Temko &amp; Eden, P.A. is a three-lawyer firm on Beach Street in Daytona Beach, named for its late founders. This workbook holds the firm's trust records for April 2026: the bank's statement, the firm's receipts and disbursements journal, and a ledger for each client or matter with money in trust. Every name in it is fictional.</t>
        </is>
      </c>
    </row>
    <row r="3"/>
    <row r="4">
      <c r="A4" s="3" t="inlineStr">
        <is>
          <t>Item</t>
        </is>
      </c>
      <c r="B4" s="3" t="inlineStr"/>
      <c r="C4" s="3" t="inlineStr">
        <is>
          <t>Detail</t>
        </is>
      </c>
    </row>
    <row r="5" ht="32" customHeight="1">
      <c r="A5" s="4" t="inlineStr">
        <is>
          <t>Trust account</t>
        </is>
      </c>
      <c r="B5" s="2" t="inlineStr">
        <is>
          <t>The firm's IOTA trust account, account ending 4417. It is labeled "Temko &amp; Eden, P.A. Trust Account." The bank remits the account's interest to the foundation each quarter, so no interest posts to the statement.</t>
        </is>
      </c>
    </row>
    <row r="6" ht="32" customHeight="1">
      <c r="A6" s="4" t="inlineStr">
        <is>
          <t>Operating account</t>
        </is>
      </c>
      <c r="B6" s="2" t="inlineStr">
        <is>
          <t>The firm's own account, ending 2231. Fees and reimbursed costs move there from trust by online transfer.</t>
        </is>
      </c>
    </row>
    <row r="7" ht="32" customHeight="1">
      <c r="A7" s="4" t="inlineStr">
        <is>
          <t>Records</t>
        </is>
      </c>
      <c r="B7" s="2" t="inlineStr">
        <is>
          <t>Ron Pike, the bookkeeper and office manager, keeps the journal and the ledgers and writes the trust checks for a lawyer's approval.</t>
        </is>
      </c>
    </row>
    <row r="8" ht="32" customHeight="1">
      <c r="A8" s="4" t="inlineStr">
        <is>
          <t>Last reconciliation</t>
        </is>
      </c>
      <c r="B8" s="2" t="inlineStr">
        <is>
          <t>March 2026, which balanced: bank, journal, and ledgers all showed $12,442.50 on March 31, with no deposits in transit and no outstanding checks.</t>
        </is>
      </c>
    </row>
    <row r="9"/>
    <row r="10">
      <c r="A10" s="3" t="inlineStr">
        <is>
          <t>Client or matter</t>
        </is>
      </c>
      <c r="B10" s="3" t="inlineStr">
        <is>
          <t>Lawyer</t>
        </is>
      </c>
      <c r="C10" s="3" t="inlineStr">
        <is>
          <t>What the money in trust is for</t>
        </is>
      </c>
    </row>
    <row r="11" ht="46" customHeight="1">
      <c r="A11" s="2" t="inlineStr">
        <is>
          <t>Coastal Keel Marine, Inc.</t>
        </is>
      </c>
      <c r="B11" s="2" t="inlineStr">
        <is>
          <t>Dana Whitfield</t>
        </is>
      </c>
      <c r="C11" s="2" t="inlineStr">
        <is>
          <t>Coastal Keel's $5,000 deposit toward the marine engineer's second inspection of the seawall, set for late April. Under the engagement terms, the firm holds deposits for large costs in trust.</t>
        </is>
      </c>
    </row>
    <row r="12" ht="46" customHeight="1">
      <c r="A12" s="2" t="inlineStr">
        <is>
          <t>Estate of Walter Pruitt</t>
        </is>
      </c>
      <c r="B12" s="2" t="inlineStr">
        <is>
          <t>Luis Ortega</t>
        </is>
      </c>
      <c r="C12" s="2" t="inlineStr">
        <is>
          <t>Advances from the personal representative, Anne Pruitt Lowry, for the estate's court costs, certified copies, and appraisal.</t>
        </is>
      </c>
    </row>
    <row r="13" ht="46" customHeight="1">
      <c r="A13" s="2" t="inlineStr">
        <is>
          <t>Marisol Brandt and Kevin Brandt</t>
        </is>
      </c>
      <c r="B13" s="2" t="inlineStr">
        <is>
          <t>Dana Whitfield</t>
        </is>
      </c>
      <c r="C13" s="2" t="inlineStr">
        <is>
          <t>The part of the recording fees collected at the Brandts' March 20 closing that the county did not charge.</t>
        </is>
      </c>
    </row>
    <row r="14" ht="46" customHeight="1">
      <c r="A14" s="2" t="inlineStr">
        <is>
          <t>Howard Ashdown</t>
        </is>
      </c>
      <c r="B14" s="2" t="inlineStr">
        <is>
          <t>Dana Whitfield</t>
        </is>
      </c>
      <c r="C14" s="2" t="inlineStr">
        <is>
          <t>An advance fee deposit in his contract dispute with a home builder. The firm bills its hourly fees against it each month, after the invoice goes out.</t>
        </is>
      </c>
    </row>
    <row r="15" ht="46" customHeight="1">
      <c r="A15" s="2" t="inlineStr">
        <is>
          <t>Tamika Givens</t>
        </is>
      </c>
      <c r="B15" s="2" t="inlineStr">
        <is>
          <t>Kim Nguyen</t>
        </is>
      </c>
      <c r="C15" s="2" t="inlineStr">
        <is>
          <t>The settlement of her auto accident claim against Tidewrack Linen Supply, Inc., paid by its insurer, Seagrape Mutual Insurance Company. The firm's fee is one-third under a signed contingency fee contract.</t>
        </is>
      </c>
    </row>
    <row r="16" ht="46" customHeight="1">
      <c r="A16" s="2" t="inlineStr">
        <is>
          <t>Renee Tarrow</t>
        </is>
      </c>
      <c r="B16" s="2" t="inlineStr">
        <is>
          <t>Luis Ortega</t>
        </is>
      </c>
      <c r="C16" s="2" t="inlineStr">
        <is>
          <t>The $8,500 equalizing payment her former husband, Glenn Tarrow, owes her under the final judgment in their divorce. Her fee agreement lets the firm take its remaining $850 fee from the payment.</t>
        </is>
      </c>
    </row>
    <row r="17" ht="46" customHeight="1">
      <c r="A17" s="2" t="inlineStr">
        <is>
          <t>Firm funds for bank charges</t>
        </is>
      </c>
      <c r="B17" s="2" t="inlineStr">
        <is>
          <t>Dana Whitfield</t>
        </is>
      </c>
      <c r="C17" s="2" t="inlineStr">
        <is>
          <t>$100 of the firm's own money, kept in the trust account to pay the account's bank charges.</t>
        </is>
      </c>
    </row>
  </sheetData>
  <mergeCells count="5">
    <mergeCell ref="B6:C6"/>
    <mergeCell ref="B7:C7"/>
    <mergeCell ref="B5:C5"/>
    <mergeCell ref="B8:C8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14" customWidth="1" min="3" max="3"/>
    <col width="14" customWidth="1" min="4" max="4"/>
    <col width="14" customWidth="1" min="5" max="5"/>
  </cols>
  <sheetData>
    <row r="1">
      <c r="A1" s="1" t="inlineStr">
        <is>
          <t>Statement: Temko &amp; Eden, P.A. Trust Account (IOTA), account ending 4417</t>
        </is>
      </c>
    </row>
    <row r="2" ht="20" customHeight="1">
      <c r="A2" s="2" t="inlineStr">
        <is>
          <t>Statement period April 1 to April 30, 2026, as the bank printed it. Check numbers are the firm's.</t>
        </is>
      </c>
    </row>
    <row r="3"/>
    <row r="4">
      <c r="A4" s="3" t="inlineStr">
        <is>
          <t>Date</t>
        </is>
      </c>
      <c r="B4" s="3" t="inlineStr">
        <is>
          <t>Description</t>
        </is>
      </c>
      <c r="C4" s="3" t="inlineStr">
        <is>
          <t>Withdrawals</t>
        </is>
      </c>
      <c r="D4" s="3" t="inlineStr">
        <is>
          <t>Deposits</t>
        </is>
      </c>
      <c r="E4" s="3" t="inlineStr">
        <is>
          <t>Balance</t>
        </is>
      </c>
    </row>
    <row r="5">
      <c r="B5" s="4" t="inlineStr">
        <is>
          <t>Beginning balance, April 1</t>
        </is>
      </c>
      <c r="C5" s="5" t="n"/>
      <c r="D5" s="5" t="n"/>
      <c r="E5" s="5" t="n">
        <v>12442.5</v>
      </c>
    </row>
    <row r="6">
      <c r="A6" t="inlineStr">
        <is>
          <t>Apr 7</t>
        </is>
      </c>
      <c r="B6" s="2" t="inlineStr">
        <is>
          <t>Check 2214</t>
        </is>
      </c>
      <c r="C6" s="5" t="n">
        <v>43.5</v>
      </c>
      <c r="D6" s="5" t="n"/>
      <c r="E6" s="5">
        <f>E5-C6+D6</f>
        <v/>
      </c>
    </row>
    <row r="7">
      <c r="A7" t="inlineStr">
        <is>
          <t>Apr 8</t>
        </is>
      </c>
      <c r="B7" s="2" t="inlineStr">
        <is>
          <t>Deposit</t>
        </is>
      </c>
      <c r="C7" s="5" t="n"/>
      <c r="D7" s="5" t="n">
        <v>8500</v>
      </c>
      <c r="E7" s="5">
        <f>E6-C7+D7</f>
        <v/>
      </c>
    </row>
    <row r="8">
      <c r="A8" t="inlineStr">
        <is>
          <t>Apr 8</t>
        </is>
      </c>
      <c r="B8" s="2" t="inlineStr">
        <is>
          <t>Online transfer to account ending 2231</t>
        </is>
      </c>
      <c r="C8" s="5" t="n">
        <v>850</v>
      </c>
      <c r="D8" s="5" t="n"/>
      <c r="E8" s="5">
        <f>E7-C8+D8</f>
        <v/>
      </c>
    </row>
    <row r="9">
      <c r="A9" t="inlineStr">
        <is>
          <t>Apr 9</t>
        </is>
      </c>
      <c r="B9" s="2" t="inlineStr">
        <is>
          <t>Deposit</t>
        </is>
      </c>
      <c r="C9" s="5" t="n"/>
      <c r="D9" s="5" t="n">
        <v>45000</v>
      </c>
      <c r="E9" s="5">
        <f>E8-C9+D9</f>
        <v/>
      </c>
    </row>
    <row r="10">
      <c r="A10" t="inlineStr">
        <is>
          <t>Apr 9</t>
        </is>
      </c>
      <c r="B10" s="2" t="inlineStr">
        <is>
          <t>Check 2215</t>
        </is>
      </c>
      <c r="C10" s="5" t="n">
        <v>7650</v>
      </c>
      <c r="D10" s="5" t="n"/>
      <c r="E10" s="5">
        <f>E9-C10+D10</f>
        <v/>
      </c>
    </row>
    <row r="11">
      <c r="A11" t="inlineStr">
        <is>
          <t>Apr 13</t>
        </is>
      </c>
      <c r="B11" s="2" t="inlineStr">
        <is>
          <t>Online transfer to account ending 2231</t>
        </is>
      </c>
      <c r="C11" s="5" t="n">
        <v>15000</v>
      </c>
      <c r="D11" s="5" t="n"/>
      <c r="E11" s="5">
        <f>E10-C11+D11</f>
        <v/>
      </c>
    </row>
    <row r="12">
      <c r="A12" t="inlineStr">
        <is>
          <t>Apr 13</t>
        </is>
      </c>
      <c r="B12" s="2" t="inlineStr">
        <is>
          <t>Online transfer to account ending 2231</t>
        </is>
      </c>
      <c r="C12" s="5" t="n">
        <v>1286.4</v>
      </c>
      <c r="D12" s="5" t="n"/>
      <c r="E12" s="5">
        <f>E11-C12+D12</f>
        <v/>
      </c>
    </row>
    <row r="13">
      <c r="A13" t="inlineStr">
        <is>
          <t>Apr 14</t>
        </is>
      </c>
      <c r="B13" s="2" t="inlineStr">
        <is>
          <t>Deposited item returned unpaid, insufficient funds: personal check no. 1043, deposited Apr 8</t>
        </is>
      </c>
      <c r="C13" s="5" t="n">
        <v>8500</v>
      </c>
      <c r="D13" s="5" t="n"/>
      <c r="E13" s="5">
        <f>E12-C13+D13</f>
        <v/>
      </c>
    </row>
    <row r="14">
      <c r="A14" t="inlineStr">
        <is>
          <t>Apr 14</t>
        </is>
      </c>
      <c r="B14" s="2" t="inlineStr">
        <is>
          <t>Returned deposited item fee</t>
        </is>
      </c>
      <c r="C14" s="5" t="n">
        <v>15</v>
      </c>
      <c r="D14" s="5" t="n"/>
      <c r="E14" s="5">
        <f>E13-C14+D14</f>
        <v/>
      </c>
    </row>
    <row r="15">
      <c r="A15" t="inlineStr">
        <is>
          <t>Apr 16</t>
        </is>
      </c>
      <c r="B15" s="2" t="inlineStr">
        <is>
          <t>Check 2216</t>
        </is>
      </c>
      <c r="C15" s="5" t="n">
        <v>28713.6</v>
      </c>
      <c r="D15" s="5" t="n"/>
      <c r="E15" s="5">
        <f>E14-C15+D15</f>
        <v/>
      </c>
    </row>
    <row r="16">
      <c r="A16" t="inlineStr">
        <is>
          <t>Apr 20</t>
        </is>
      </c>
      <c r="B16" s="2" t="inlineStr">
        <is>
          <t>Online transfer to account ending 2231</t>
        </is>
      </c>
      <c r="C16" s="5" t="n">
        <v>1125</v>
      </c>
      <c r="D16" s="5" t="n"/>
      <c r="E16" s="5">
        <f>E15-C16+D16</f>
        <v/>
      </c>
    </row>
    <row r="17">
      <c r="B17" s="4" t="inlineStr">
        <is>
          <t>Ending balance, April 30</t>
        </is>
      </c>
      <c r="C17" s="6">
        <f>SUM(C6:C16)</f>
        <v/>
      </c>
      <c r="D17" s="6">
        <f>SUM(D6:D16)</f>
        <v/>
      </c>
      <c r="E17" s="6">
        <f>E16</f>
        <v/>
      </c>
    </row>
    <row r="18"/>
    <row r="19" ht="20" customHeight="1">
      <c r="A19" s="2" t="inlineStr">
        <is>
          <t>Interest on this IOTA account is remitted to the foundation quarterly and does not post to this statement.</t>
        </is>
      </c>
    </row>
  </sheetData>
  <mergeCells count="2">
    <mergeCell ref="A2:E2"/>
    <mergeCell ref="A19:E1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1" customWidth="1" min="3" max="3"/>
    <col width="30" customWidth="1" min="4" max="4"/>
    <col width="44" customWidth="1" min="5" max="5"/>
    <col width="13" customWidth="1" min="6" max="6"/>
    <col width="13" customWidth="1" min="7" max="7"/>
    <col width="13" customWidth="1" min="8" max="8"/>
  </cols>
  <sheetData>
    <row r="1">
      <c r="A1" s="1" t="inlineStr">
        <is>
          <t>Temko &amp; Eden, P.A.: trust account receipts and disbursements journal, April 2026</t>
        </is>
      </c>
    </row>
    <row r="2" ht="32" customHeight="1">
      <c r="A2" s="2" t="inlineStr">
        <is>
          <t>Kept by Ron Pike. Each line names the client or matter, the date, the check number or transfer reference, and the reason, as Rule 5-1.2(b)(6) requires.</t>
        </is>
      </c>
    </row>
    <row r="3"/>
    <row r="4">
      <c r="A4" s="3" t="inlineStr">
        <is>
          <t>Date</t>
        </is>
      </c>
      <c r="B4" s="3" t="inlineStr">
        <is>
          <t>Client or matter</t>
        </is>
      </c>
      <c r="C4" s="3" t="inlineStr">
        <is>
          <t>Check or ref.</t>
        </is>
      </c>
      <c r="D4" s="3" t="inlineStr">
        <is>
          <t>Paid to or received from</t>
        </is>
      </c>
      <c r="E4" s="3" t="inlineStr">
        <is>
          <t>Reason</t>
        </is>
      </c>
      <c r="F4" s="3" t="inlineStr">
        <is>
          <t>Receipts</t>
        </is>
      </c>
      <c r="G4" s="3" t="inlineStr">
        <is>
          <t>Disbursements</t>
        </is>
      </c>
      <c r="H4" s="3" t="inlineStr">
        <is>
          <t>Balance</t>
        </is>
      </c>
    </row>
    <row r="5">
      <c r="E5" s="4" t="inlineStr">
        <is>
          <t>Balance forward, March 31</t>
        </is>
      </c>
      <c r="F5" s="5" t="n"/>
      <c r="G5" s="5" t="n"/>
      <c r="H5" s="5" t="n">
        <v>12442.5</v>
      </c>
    </row>
    <row r="6" ht="30" customHeight="1">
      <c r="A6" s="2" t="inlineStr">
        <is>
          <t>Apr 2</t>
        </is>
      </c>
      <c r="B6" s="2" t="inlineStr">
        <is>
          <t>Pruitt</t>
        </is>
      </c>
      <c r="C6" s="2" t="inlineStr">
        <is>
          <t>2214</t>
        </is>
      </c>
      <c r="D6" s="2" t="inlineStr">
        <is>
          <t>Clerk of the Circuit Court, Volusia County</t>
        </is>
      </c>
      <c r="E6" s="2" t="inlineStr">
        <is>
          <t>Certified copies of letters of administration</t>
        </is>
      </c>
      <c r="F6" s="5" t="n"/>
      <c r="G6" s="7" t="n">
        <v>43.5</v>
      </c>
      <c r="H6" s="5">
        <f>H5+F6-G6</f>
        <v/>
      </c>
    </row>
    <row r="7" ht="30" customHeight="1">
      <c r="A7" s="2" t="inlineStr">
        <is>
          <t>Apr 8</t>
        </is>
      </c>
      <c r="B7" s="2" t="inlineStr">
        <is>
          <t>Tarrow</t>
        </is>
      </c>
      <c r="C7" s="2" t="inlineStr">
        <is>
          <t>Deposit</t>
        </is>
      </c>
      <c r="D7" s="2" t="inlineStr">
        <is>
          <t>Glenn Tarrow (personal check no. 1043)</t>
        </is>
      </c>
      <c r="E7" s="2" t="inlineStr">
        <is>
          <t>Equalizing payment under the final judgment</t>
        </is>
      </c>
      <c r="F7" s="7" t="n">
        <v>8500</v>
      </c>
      <c r="G7" s="5" t="n"/>
      <c r="H7" s="5">
        <f>H6+F7-G7</f>
        <v/>
      </c>
    </row>
    <row r="8" ht="30" customHeight="1">
      <c r="A8" s="2" t="inlineStr">
        <is>
          <t>Apr 8</t>
        </is>
      </c>
      <c r="B8" s="2" t="inlineStr">
        <is>
          <t>Tarrow</t>
        </is>
      </c>
      <c r="C8" s="2" t="inlineStr">
        <is>
          <t>2215</t>
        </is>
      </c>
      <c r="D8" s="2" t="inlineStr">
        <is>
          <t>Renee Tarrow</t>
        </is>
      </c>
      <c r="E8" s="2" t="inlineStr">
        <is>
          <t>Equalizing payment, less the firm's fee; Luis Ortega asked for same-day payment</t>
        </is>
      </c>
      <c r="F8" s="5" t="n"/>
      <c r="G8" s="7" t="n">
        <v>7650</v>
      </c>
      <c r="H8" s="5">
        <f>H7+F8-G8</f>
        <v/>
      </c>
    </row>
    <row r="9" ht="30" customHeight="1">
      <c r="A9" s="2" t="inlineStr">
        <is>
          <t>Apr 8</t>
        </is>
      </c>
      <c r="B9" s="2" t="inlineStr">
        <is>
          <t>Tarrow</t>
        </is>
      </c>
      <c r="C9" s="2" t="inlineStr">
        <is>
          <t>TR-0408</t>
        </is>
      </c>
      <c r="D9" s="2" t="inlineStr">
        <is>
          <t>Temko &amp; Eden, P.A. operating account</t>
        </is>
      </c>
      <c r="E9" s="2" t="inlineStr">
        <is>
          <t>Remaining fee, as the fee agreement allows</t>
        </is>
      </c>
      <c r="F9" s="5" t="n"/>
      <c r="G9" s="7" t="n">
        <v>850</v>
      </c>
      <c r="H9" s="5">
        <f>H8+F9-G9</f>
        <v/>
      </c>
    </row>
    <row r="10" ht="30" customHeight="1">
      <c r="A10" s="2" t="inlineStr">
        <is>
          <t>Apr 9</t>
        </is>
      </c>
      <c r="B10" s="2" t="inlineStr">
        <is>
          <t>Givens</t>
        </is>
      </c>
      <c r="C10" s="2" t="inlineStr">
        <is>
          <t>Deposit</t>
        </is>
      </c>
      <c r="D10" s="2" t="inlineStr">
        <is>
          <t>Seagrape Mutual Insurance Company (draft)</t>
        </is>
      </c>
      <c r="E10" s="2" t="inlineStr">
        <is>
          <t>Settlement of the auto accident claim</t>
        </is>
      </c>
      <c r="F10" s="7" t="n">
        <v>45000</v>
      </c>
      <c r="G10" s="5" t="n"/>
      <c r="H10" s="5">
        <f>H9+F10-G10</f>
        <v/>
      </c>
    </row>
    <row r="11" ht="30" customHeight="1">
      <c r="A11" s="2" t="inlineStr">
        <is>
          <t>Apr 13</t>
        </is>
      </c>
      <c r="B11" s="2" t="inlineStr">
        <is>
          <t>Givens</t>
        </is>
      </c>
      <c r="C11" s="2" t="inlineStr">
        <is>
          <t>TR-0413A</t>
        </is>
      </c>
      <c r="D11" s="2" t="inlineStr">
        <is>
          <t>Temko &amp; Eden, P.A. operating account</t>
        </is>
      </c>
      <c r="E11" s="2" t="inlineStr">
        <is>
          <t>Attorney's fee (one-third), per the signed closing statement</t>
        </is>
      </c>
      <c r="F11" s="5" t="n"/>
      <c r="G11" s="7" t="n">
        <v>15000</v>
      </c>
      <c r="H11" s="5">
        <f>H10+F11-G11</f>
        <v/>
      </c>
    </row>
    <row r="12" ht="30" customHeight="1">
      <c r="A12" s="2" t="inlineStr">
        <is>
          <t>Apr 13</t>
        </is>
      </c>
      <c r="B12" s="2" t="inlineStr">
        <is>
          <t>Givens</t>
        </is>
      </c>
      <c r="C12" s="2" t="inlineStr">
        <is>
          <t>TR-0413B</t>
        </is>
      </c>
      <c r="D12" s="2" t="inlineStr">
        <is>
          <t>Temko &amp; Eden, P.A. operating account</t>
        </is>
      </c>
      <c r="E12" s="2" t="inlineStr">
        <is>
          <t>Reimbursement of costs the firm advanced, per the closing statement</t>
        </is>
      </c>
      <c r="F12" s="5" t="n"/>
      <c r="G12" s="7" t="n">
        <v>1286.4</v>
      </c>
      <c r="H12" s="5">
        <f>H11+F12-G12</f>
        <v/>
      </c>
    </row>
    <row r="13" ht="30" customHeight="1">
      <c r="A13" s="2" t="inlineStr">
        <is>
          <t>Apr 13</t>
        </is>
      </c>
      <c r="B13" s="2" t="inlineStr">
        <is>
          <t>Givens</t>
        </is>
      </c>
      <c r="C13" s="2" t="inlineStr">
        <is>
          <t>2216</t>
        </is>
      </c>
      <c r="D13" s="2" t="inlineStr">
        <is>
          <t>Tamika Givens</t>
        </is>
      </c>
      <c r="E13" s="2" t="inlineStr">
        <is>
          <t>Client's net settlement, per the closing statement</t>
        </is>
      </c>
      <c r="F13" s="5" t="n"/>
      <c r="G13" s="7" t="n">
        <v>28713.6</v>
      </c>
      <c r="H13" s="5">
        <f>H12+F13-G13</f>
        <v/>
      </c>
    </row>
    <row r="14" ht="30" customHeight="1">
      <c r="A14" s="2" t="inlineStr">
        <is>
          <t>Apr 20</t>
        </is>
      </c>
      <c r="B14" s="2" t="inlineStr">
        <is>
          <t>Ashdown</t>
        </is>
      </c>
      <c r="C14" s="2" t="inlineStr">
        <is>
          <t>TR-0420</t>
        </is>
      </c>
      <c r="D14" s="2" t="inlineStr">
        <is>
          <t>Temko &amp; Eden, P.A. operating account</t>
        </is>
      </c>
      <c r="E14" s="2" t="inlineStr">
        <is>
          <t>Fees on March invoice AS-0331, sent Apr 3; no objection</t>
        </is>
      </c>
      <c r="F14" s="5" t="n"/>
      <c r="G14" s="7" t="n">
        <v>1125</v>
      </c>
      <c r="H14" s="5">
        <f>H13+F14-G14</f>
        <v/>
      </c>
    </row>
    <row r="15" ht="30" customHeight="1">
      <c r="A15" s="2" t="inlineStr">
        <is>
          <t>Apr 29</t>
        </is>
      </c>
      <c r="B15" s="2" t="inlineStr">
        <is>
          <t>Pruitt</t>
        </is>
      </c>
      <c r="C15" s="2" t="inlineStr">
        <is>
          <t>2217</t>
        </is>
      </c>
      <c r="D15" s="2" t="inlineStr">
        <is>
          <t>Appraiser</t>
        </is>
      </c>
      <c r="E15" s="2" t="inlineStr">
        <is>
          <t>Appraisal of the estate's residence</t>
        </is>
      </c>
      <c r="F15" s="5" t="n"/>
      <c r="G15" s="7" t="n">
        <v>412</v>
      </c>
      <c r="H15" s="5">
        <f>H14+F15-G15</f>
        <v/>
      </c>
    </row>
    <row r="16" ht="30" customHeight="1">
      <c r="A16" s="2" t="inlineStr">
        <is>
          <t>Apr 30</t>
        </is>
      </c>
      <c r="B16" s="2" t="inlineStr">
        <is>
          <t>Brandt</t>
        </is>
      </c>
      <c r="C16" s="2" t="inlineStr">
        <is>
          <t>2218</t>
        </is>
      </c>
      <c r="D16" s="2" t="inlineStr">
        <is>
          <t>Marisol Brandt and Kevin Brandt</t>
        </is>
      </c>
      <c r="E16" s="2" t="inlineStr">
        <is>
          <t>Refund of recording fees not charged at the March 20 closing</t>
        </is>
      </c>
      <c r="F16" s="5" t="n"/>
      <c r="G16" s="7" t="n">
        <v>142.5</v>
      </c>
      <c r="H16" s="5">
        <f>H15+F16-G16</f>
        <v/>
      </c>
    </row>
    <row r="17" ht="30" customHeight="1">
      <c r="A17" s="2" t="inlineStr">
        <is>
          <t>Apr 30</t>
        </is>
      </c>
      <c r="B17" s="2" t="inlineStr">
        <is>
          <t>Pruitt</t>
        </is>
      </c>
      <c r="C17" s="2" t="inlineStr">
        <is>
          <t>Deposit</t>
        </is>
      </c>
      <c r="D17" s="2" t="inlineStr">
        <is>
          <t>Anne Pruitt Lowry, personal representative</t>
        </is>
      </c>
      <c r="E17" s="2" t="inlineStr">
        <is>
          <t>Further advance for estate costs</t>
        </is>
      </c>
      <c r="F17" s="7" t="n">
        <v>500</v>
      </c>
      <c r="G17" s="5" t="n"/>
      <c r="H17" s="5">
        <f>H16+F17-G17</f>
        <v/>
      </c>
    </row>
    <row r="18">
      <c r="E18" s="4" t="inlineStr">
        <is>
          <t>Balance, April 30</t>
        </is>
      </c>
      <c r="F18" s="6">
        <f>SUM(F6:F17)</f>
        <v/>
      </c>
      <c r="G18" s="6">
        <f>SUM(G6:G17)</f>
        <v/>
      </c>
      <c r="H18" s="6">
        <f>H17</f>
        <v/>
      </c>
    </row>
  </sheetData>
  <mergeCells count="1">
    <mergeCell ref="A2:H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34" customWidth="1" min="3" max="3"/>
    <col width="44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Temko &amp; Eden, P.A.: trust ledgers, one for each client or matter, April 2026</t>
        </is>
      </c>
    </row>
    <row r="2" ht="20" customHeight="1">
      <c r="A2" s="2" t="inlineStr">
        <is>
          <t>Kept by Ron Pike under Rule 5-1.2(b)(7). Each ledger starts from its March 31 balance.</t>
        </is>
      </c>
    </row>
    <row r="3"/>
    <row r="4">
      <c r="A4" s="8" t="inlineStr">
        <is>
          <t>Coastal Keel Marine, Inc. (Dana Whitfield)</t>
        </is>
      </c>
    </row>
    <row r="5">
      <c r="A5" s="3" t="inlineStr">
        <is>
          <t>Date</t>
        </is>
      </c>
      <c r="B5" s="3" t="inlineStr">
        <is>
          <t>Check or ref.</t>
        </is>
      </c>
      <c r="C5" s="3" t="inlineStr">
        <is>
          <t>Paid to or received from</t>
        </is>
      </c>
      <c r="D5" s="3" t="inlineStr">
        <is>
          <t>Reason</t>
        </is>
      </c>
      <c r="E5" s="3" t="inlineStr">
        <is>
          <t>Receipts</t>
        </is>
      </c>
      <c r="F5" s="3" t="inlineStr">
        <is>
          <t>Disbursements</t>
        </is>
      </c>
      <c r="G5" s="3" t="inlineStr">
        <is>
          <t>Balance</t>
        </is>
      </c>
    </row>
    <row r="6">
      <c r="A6" t="inlineStr">
        <is>
          <t>Mar 31</t>
        </is>
      </c>
      <c r="D6" s="2" t="inlineStr">
        <is>
          <t>Balance forward: Deposit toward the marine engineer's second inspection</t>
        </is>
      </c>
      <c r="G6" s="5" t="n">
        <v>5000</v>
      </c>
    </row>
    <row r="7">
      <c r="D7" s="4" t="inlineStr">
        <is>
          <t>Balance, April 30</t>
        </is>
      </c>
      <c r="G7" s="6">
        <f>G6</f>
        <v/>
      </c>
    </row>
    <row r="8"/>
    <row r="9">
      <c r="A9" s="8" t="inlineStr">
        <is>
          <t>Estate of Walter Pruitt (Luis Ortega)</t>
        </is>
      </c>
    </row>
    <row r="10">
      <c r="A10" s="3" t="inlineStr">
        <is>
          <t>Date</t>
        </is>
      </c>
      <c r="B10" s="3" t="inlineStr">
        <is>
          <t>Check or ref.</t>
        </is>
      </c>
      <c r="C10" s="3" t="inlineStr">
        <is>
          <t>Paid to or received from</t>
        </is>
      </c>
      <c r="D10" s="3" t="inlineStr">
        <is>
          <t>Reason</t>
        </is>
      </c>
      <c r="E10" s="3" t="inlineStr">
        <is>
          <t>Receipts</t>
        </is>
      </c>
      <c r="F10" s="3" t="inlineStr">
        <is>
          <t>Disbursements</t>
        </is>
      </c>
      <c r="G10" s="3" t="inlineStr">
        <is>
          <t>Balance</t>
        </is>
      </c>
    </row>
    <row r="11">
      <c r="A11" t="inlineStr">
        <is>
          <t>Mar 31</t>
        </is>
      </c>
      <c r="D11" s="2" t="inlineStr">
        <is>
          <t>Balance forward: Cost advances from the personal representative</t>
        </is>
      </c>
      <c r="G11" s="5" t="n">
        <v>1200</v>
      </c>
    </row>
    <row r="12">
      <c r="A12" s="2" t="inlineStr">
        <is>
          <t>Apr 2</t>
        </is>
      </c>
      <c r="B12" s="2" t="inlineStr">
        <is>
          <t>2214</t>
        </is>
      </c>
      <c r="C12" s="2" t="inlineStr">
        <is>
          <t>Clerk of the Circuit Court, Volusia County</t>
        </is>
      </c>
      <c r="D12" s="2" t="inlineStr">
        <is>
          <t>Certified copies of letters of administration</t>
        </is>
      </c>
      <c r="E12" s="5" t="n"/>
      <c r="F12" s="7" t="n">
        <v>43.5</v>
      </c>
      <c r="G12" s="5">
        <f>G11+E12-F12</f>
        <v/>
      </c>
    </row>
    <row r="13">
      <c r="A13" s="2" t="inlineStr">
        <is>
          <t>Apr 29</t>
        </is>
      </c>
      <c r="B13" s="2" t="inlineStr">
        <is>
          <t>2217</t>
        </is>
      </c>
      <c r="C13" s="2" t="inlineStr">
        <is>
          <t>Appraiser</t>
        </is>
      </c>
      <c r="D13" s="2" t="inlineStr">
        <is>
          <t>Appraisal of the estate's residence</t>
        </is>
      </c>
      <c r="E13" s="5" t="n"/>
      <c r="F13" s="7" t="n">
        <v>412</v>
      </c>
      <c r="G13" s="5">
        <f>G12+E13-F13</f>
        <v/>
      </c>
    </row>
    <row r="14">
      <c r="A14" s="2" t="inlineStr">
        <is>
          <t>Apr 30</t>
        </is>
      </c>
      <c r="B14" s="2" t="inlineStr">
        <is>
          <t>Deposit</t>
        </is>
      </c>
      <c r="C14" s="2" t="inlineStr">
        <is>
          <t>Anne Pruitt Lowry, personal representative</t>
        </is>
      </c>
      <c r="D14" s="2" t="inlineStr">
        <is>
          <t>Further advance for estate costs</t>
        </is>
      </c>
      <c r="E14" s="7" t="n">
        <v>500</v>
      </c>
      <c r="F14" s="5" t="n"/>
      <c r="G14" s="5">
        <f>G13+E14-F14</f>
        <v/>
      </c>
    </row>
    <row r="15">
      <c r="D15" s="4" t="inlineStr">
        <is>
          <t>Balance, April 30</t>
        </is>
      </c>
      <c r="G15" s="6">
        <f>G14</f>
        <v/>
      </c>
    </row>
    <row r="16"/>
    <row r="17">
      <c r="A17" s="8" t="inlineStr">
        <is>
          <t>Marisol Brandt and Kevin Brandt (Dana Whitfield)</t>
        </is>
      </c>
    </row>
    <row r="18">
      <c r="A18" s="3" t="inlineStr">
        <is>
          <t>Date</t>
        </is>
      </c>
      <c r="B18" s="3" t="inlineStr">
        <is>
          <t>Check or ref.</t>
        </is>
      </c>
      <c r="C18" s="3" t="inlineStr">
        <is>
          <t>Paid to or received from</t>
        </is>
      </c>
      <c r="D18" s="3" t="inlineStr">
        <is>
          <t>Reason</t>
        </is>
      </c>
      <c r="E18" s="3" t="inlineStr">
        <is>
          <t>Receipts</t>
        </is>
      </c>
      <c r="F18" s="3" t="inlineStr">
        <is>
          <t>Disbursements</t>
        </is>
      </c>
      <c r="G18" s="3" t="inlineStr">
        <is>
          <t>Balance</t>
        </is>
      </c>
    </row>
    <row r="19">
      <c r="A19" t="inlineStr">
        <is>
          <t>Mar 31</t>
        </is>
      </c>
      <c r="D19" s="2" t="inlineStr">
        <is>
          <t>Balance forward: Recording fees not charged at the March 20 closing</t>
        </is>
      </c>
      <c r="G19" s="5" t="n">
        <v>142.5</v>
      </c>
    </row>
    <row r="20">
      <c r="A20" s="2" t="inlineStr">
        <is>
          <t>Apr 30</t>
        </is>
      </c>
      <c r="B20" s="2" t="inlineStr">
        <is>
          <t>2218</t>
        </is>
      </c>
      <c r="C20" s="2" t="inlineStr">
        <is>
          <t>Marisol Brandt and Kevin Brandt</t>
        </is>
      </c>
      <c r="D20" s="2" t="inlineStr">
        <is>
          <t>Refund of recording fees</t>
        </is>
      </c>
      <c r="E20" s="5" t="n"/>
      <c r="F20" s="7" t="n">
        <v>142.5</v>
      </c>
      <c r="G20" s="5">
        <f>G19+E20-F20</f>
        <v/>
      </c>
    </row>
    <row r="21">
      <c r="D21" s="4" t="inlineStr">
        <is>
          <t>Balance, April 30</t>
        </is>
      </c>
      <c r="G21" s="6">
        <f>G20</f>
        <v/>
      </c>
    </row>
    <row r="22"/>
    <row r="23">
      <c r="A23" s="8" t="inlineStr">
        <is>
          <t>Howard Ashdown (Dana Whitfield)</t>
        </is>
      </c>
    </row>
    <row r="24">
      <c r="A24" s="3" t="inlineStr">
        <is>
          <t>Date</t>
        </is>
      </c>
      <c r="B24" s="3" t="inlineStr">
        <is>
          <t>Check or ref.</t>
        </is>
      </c>
      <c r="C24" s="3" t="inlineStr">
        <is>
          <t>Paid to or received from</t>
        </is>
      </c>
      <c r="D24" s="3" t="inlineStr">
        <is>
          <t>Reason</t>
        </is>
      </c>
      <c r="E24" s="3" t="inlineStr">
        <is>
          <t>Receipts</t>
        </is>
      </c>
      <c r="F24" s="3" t="inlineStr">
        <is>
          <t>Disbursements</t>
        </is>
      </c>
      <c r="G24" s="3" t="inlineStr">
        <is>
          <t>Balance</t>
        </is>
      </c>
    </row>
    <row r="25">
      <c r="A25" t="inlineStr">
        <is>
          <t>Mar 31</t>
        </is>
      </c>
      <c r="D25" s="2" t="inlineStr">
        <is>
          <t>Balance forward: Advance fee deposit</t>
        </is>
      </c>
      <c r="G25" s="5" t="n">
        <v>6000</v>
      </c>
    </row>
    <row r="26">
      <c r="A26" s="2" t="inlineStr">
        <is>
          <t>Apr 20</t>
        </is>
      </c>
      <c r="B26" s="2" t="inlineStr">
        <is>
          <t>TR-0420</t>
        </is>
      </c>
      <c r="C26" s="2" t="inlineStr">
        <is>
          <t>Temko &amp; Eden, P.A. operating account</t>
        </is>
      </c>
      <c r="D26" s="2" t="inlineStr">
        <is>
          <t>Fees on March invoice AS-0331</t>
        </is>
      </c>
      <c r="E26" s="5" t="n"/>
      <c r="F26" s="7" t="n">
        <v>1125</v>
      </c>
      <c r="G26" s="5">
        <f>G25+E26-F26</f>
        <v/>
      </c>
    </row>
    <row r="27">
      <c r="D27" s="4" t="inlineStr">
        <is>
          <t>Balance, April 30</t>
        </is>
      </c>
      <c r="G27" s="6">
        <f>G26</f>
        <v/>
      </c>
    </row>
    <row r="28"/>
    <row r="29">
      <c r="A29" s="8" t="inlineStr">
        <is>
          <t>Tamika Givens (Kim Nguyen)</t>
        </is>
      </c>
    </row>
    <row r="30">
      <c r="A30" s="3" t="inlineStr">
        <is>
          <t>Date</t>
        </is>
      </c>
      <c r="B30" s="3" t="inlineStr">
        <is>
          <t>Check or ref.</t>
        </is>
      </c>
      <c r="C30" s="3" t="inlineStr">
        <is>
          <t>Paid to or received from</t>
        </is>
      </c>
      <c r="D30" s="3" t="inlineStr">
        <is>
          <t>Reason</t>
        </is>
      </c>
      <c r="E30" s="3" t="inlineStr">
        <is>
          <t>Receipts</t>
        </is>
      </c>
      <c r="F30" s="3" t="inlineStr">
        <is>
          <t>Disbursements</t>
        </is>
      </c>
      <c r="G30" s="3" t="inlineStr">
        <is>
          <t>Balance</t>
        </is>
      </c>
    </row>
    <row r="31">
      <c r="A31" t="inlineStr">
        <is>
          <t>Mar 31</t>
        </is>
      </c>
      <c r="D31" s="2" t="inlineStr">
        <is>
          <t>Balance forward</t>
        </is>
      </c>
      <c r="G31" s="5" t="n">
        <v>0</v>
      </c>
    </row>
    <row r="32">
      <c r="A32" s="2" t="inlineStr">
        <is>
          <t>Apr 9</t>
        </is>
      </c>
      <c r="B32" s="2" t="inlineStr">
        <is>
          <t>Deposit</t>
        </is>
      </c>
      <c r="C32" s="2" t="inlineStr">
        <is>
          <t>Seagrape Mutual Insurance Company (draft)</t>
        </is>
      </c>
      <c r="D32" s="2" t="inlineStr">
        <is>
          <t>Settlement</t>
        </is>
      </c>
      <c r="E32" s="7" t="n">
        <v>45000</v>
      </c>
      <c r="F32" s="5" t="n"/>
      <c r="G32" s="5">
        <f>G31+E32-F32</f>
        <v/>
      </c>
    </row>
    <row r="33">
      <c r="A33" s="2" t="inlineStr">
        <is>
          <t>Apr 13</t>
        </is>
      </c>
      <c r="B33" s="2" t="inlineStr">
        <is>
          <t>TR-0413A</t>
        </is>
      </c>
      <c r="C33" s="2" t="inlineStr">
        <is>
          <t>Temko &amp; Eden, P.A. operating account</t>
        </is>
      </c>
      <c r="D33" s="2" t="inlineStr">
        <is>
          <t>Attorney's fee (one-third)</t>
        </is>
      </c>
      <c r="E33" s="5" t="n"/>
      <c r="F33" s="7" t="n">
        <v>15000</v>
      </c>
      <c r="G33" s="5">
        <f>G32+E33-F33</f>
        <v/>
      </c>
    </row>
    <row r="34">
      <c r="A34" s="2" t="inlineStr">
        <is>
          <t>Apr 13</t>
        </is>
      </c>
      <c r="B34" s="2" t="inlineStr">
        <is>
          <t>TR-0413B</t>
        </is>
      </c>
      <c r="C34" s="2" t="inlineStr">
        <is>
          <t>Temko &amp; Eden, P.A. operating account</t>
        </is>
      </c>
      <c r="D34" s="2" t="inlineStr">
        <is>
          <t>Reimbursement of costs advanced</t>
        </is>
      </c>
      <c r="E34" s="5" t="n"/>
      <c r="F34" s="7" t="n">
        <v>1286.4</v>
      </c>
      <c r="G34" s="5">
        <f>G33+E34-F34</f>
        <v/>
      </c>
    </row>
    <row r="35">
      <c r="A35" s="2" t="inlineStr">
        <is>
          <t>Apr 13</t>
        </is>
      </c>
      <c r="B35" s="2" t="inlineStr">
        <is>
          <t>2216</t>
        </is>
      </c>
      <c r="C35" s="2" t="inlineStr">
        <is>
          <t>Tamika Givens</t>
        </is>
      </c>
      <c r="D35" s="2" t="inlineStr">
        <is>
          <t>Client's net settlement</t>
        </is>
      </c>
      <c r="E35" s="5" t="n"/>
      <c r="F35" s="7" t="n">
        <v>28713.6</v>
      </c>
      <c r="G35" s="5">
        <f>G34+E35-F35</f>
        <v/>
      </c>
    </row>
    <row r="36">
      <c r="D36" s="4" t="inlineStr">
        <is>
          <t>Balance, April 30</t>
        </is>
      </c>
      <c r="G36" s="6">
        <f>G35</f>
        <v/>
      </c>
    </row>
    <row r="37"/>
    <row r="38">
      <c r="A38" s="8" t="inlineStr">
        <is>
          <t>Renee Tarrow (Luis Ortega)</t>
        </is>
      </c>
    </row>
    <row r="39">
      <c r="A39" s="3" t="inlineStr">
        <is>
          <t>Date</t>
        </is>
      </c>
      <c r="B39" s="3" t="inlineStr">
        <is>
          <t>Check or ref.</t>
        </is>
      </c>
      <c r="C39" s="3" t="inlineStr">
        <is>
          <t>Paid to or received from</t>
        </is>
      </c>
      <c r="D39" s="3" t="inlineStr">
        <is>
          <t>Reason</t>
        </is>
      </c>
      <c r="E39" s="3" t="inlineStr">
        <is>
          <t>Receipts</t>
        </is>
      </c>
      <c r="F39" s="3" t="inlineStr">
        <is>
          <t>Disbursements</t>
        </is>
      </c>
      <c r="G39" s="3" t="inlineStr">
        <is>
          <t>Balance</t>
        </is>
      </c>
    </row>
    <row r="40">
      <c r="A40" t="inlineStr">
        <is>
          <t>Mar 31</t>
        </is>
      </c>
      <c r="D40" s="2" t="inlineStr">
        <is>
          <t>Balance forward</t>
        </is>
      </c>
      <c r="G40" s="5" t="n">
        <v>0</v>
      </c>
    </row>
    <row r="41">
      <c r="A41" s="2" t="inlineStr">
        <is>
          <t>Apr 8</t>
        </is>
      </c>
      <c r="B41" s="2" t="inlineStr">
        <is>
          <t>Deposit</t>
        </is>
      </c>
      <c r="C41" s="2" t="inlineStr">
        <is>
          <t>Glenn Tarrow (personal check no. 1043)</t>
        </is>
      </c>
      <c r="D41" s="2" t="inlineStr">
        <is>
          <t>Equalizing payment</t>
        </is>
      </c>
      <c r="E41" s="7" t="n">
        <v>8500</v>
      </c>
      <c r="F41" s="5" t="n"/>
      <c r="G41" s="5">
        <f>G40+E41-F41</f>
        <v/>
      </c>
    </row>
    <row r="42">
      <c r="A42" s="2" t="inlineStr">
        <is>
          <t>Apr 8</t>
        </is>
      </c>
      <c r="B42" s="2" t="inlineStr">
        <is>
          <t>2215</t>
        </is>
      </c>
      <c r="C42" s="2" t="inlineStr">
        <is>
          <t>Renee Tarrow</t>
        </is>
      </c>
      <c r="D42" s="2" t="inlineStr">
        <is>
          <t>Equalizing payment, less the firm's fee</t>
        </is>
      </c>
      <c r="E42" s="5" t="n"/>
      <c r="F42" s="7" t="n">
        <v>7650</v>
      </c>
      <c r="G42" s="5">
        <f>G41+E42-F42</f>
        <v/>
      </c>
    </row>
    <row r="43">
      <c r="A43" s="2" t="inlineStr">
        <is>
          <t>Apr 8</t>
        </is>
      </c>
      <c r="B43" s="2" t="inlineStr">
        <is>
          <t>TR-0408</t>
        </is>
      </c>
      <c r="C43" s="2" t="inlineStr">
        <is>
          <t>Temko &amp; Eden, P.A. operating account</t>
        </is>
      </c>
      <c r="D43" s="2" t="inlineStr">
        <is>
          <t>Remaining fee</t>
        </is>
      </c>
      <c r="E43" s="5" t="n"/>
      <c r="F43" s="7" t="n">
        <v>850</v>
      </c>
      <c r="G43" s="5">
        <f>G42+E43-F43</f>
        <v/>
      </c>
    </row>
    <row r="44">
      <c r="D44" s="4" t="inlineStr">
        <is>
          <t>Balance, April 30</t>
        </is>
      </c>
      <c r="G44" s="6">
        <f>G43</f>
        <v/>
      </c>
    </row>
    <row r="45"/>
    <row r="46">
      <c r="A46" s="8" t="inlineStr">
        <is>
          <t>Firm funds for bank charges (the firm's own money)</t>
        </is>
      </c>
    </row>
    <row r="47">
      <c r="A47" s="3" t="inlineStr">
        <is>
          <t>Date</t>
        </is>
      </c>
      <c r="B47" s="3" t="inlineStr">
        <is>
          <t>Check or ref.</t>
        </is>
      </c>
      <c r="C47" s="3" t="inlineStr">
        <is>
          <t>Paid to or received from</t>
        </is>
      </c>
      <c r="D47" s="3" t="inlineStr">
        <is>
          <t>Reason</t>
        </is>
      </c>
      <c r="E47" s="3" t="inlineStr">
        <is>
          <t>Receipts</t>
        </is>
      </c>
      <c r="F47" s="3" t="inlineStr">
        <is>
          <t>Disbursements</t>
        </is>
      </c>
      <c r="G47" s="3" t="inlineStr">
        <is>
          <t>Balance</t>
        </is>
      </c>
    </row>
    <row r="48">
      <c r="A48" t="inlineStr">
        <is>
          <t>Mar 31</t>
        </is>
      </c>
      <c r="D48" s="2" t="inlineStr">
        <is>
          <t>Balance forward: Kept for the trust account's bank charges</t>
        </is>
      </c>
      <c r="G48" s="5" t="n">
        <v>100</v>
      </c>
    </row>
    <row r="49">
      <c r="D49" s="4" t="inlineStr">
        <is>
          <t>Balance, April 30</t>
        </is>
      </c>
      <c r="G49" s="6">
        <f>G48</f>
        <v/>
      </c>
    </row>
    <row r="50"/>
    <row r="51">
      <c r="D51" s="4" t="inlineStr">
        <is>
          <t>Total of all ledgers, April 30</t>
        </is>
      </c>
      <c r="G51" s="6">
        <f>G7+G15+G21+G27+G36+G44+G49</f>
        <v/>
      </c>
    </row>
  </sheetData>
  <mergeCells count="1">
    <mergeCell ref="A2:G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selection activeCell="A1" sqref="A1"/>
    </sheetView>
  </sheetViews>
  <sheetFormatPr baseColWidth="8" defaultRowHeight="15"/>
  <cols>
    <col width="58" customWidth="1" min="1" max="1"/>
    <col width="17" customWidth="1" min="2" max="2"/>
    <col width="30" customWidth="1" min="3" max="3"/>
    <col width="15" customWidth="1" min="4" max="4"/>
    <col width="15" customWidth="1" min="5" max="5"/>
    <col width="46" customWidth="1" min="6" max="6"/>
  </cols>
  <sheetData>
    <row r="1">
      <c r="A1" s="1" t="inlineStr">
        <is>
          <t>Temko &amp; Eden, P.A.: three-way reconciliation of the trust account, April 30, 2026</t>
        </is>
      </c>
    </row>
    <row r="2" ht="46" customHeight="1">
      <c r="A2" s="2" t="inlineStr">
        <is>
          <t>Rule 5-1.2(d)(1) requires this every month. Fill in the cells marked (your entry); they are also shaded yellow. Cells marked (calculated) fill themselves and are shaded gray. Enter amounts as positive numbers unless a heading says otherwise. When the three balances agree after your entries, every difference has a name.</t>
        </is>
      </c>
    </row>
    <row r="3"/>
    <row r="4">
      <c r="A4" s="3" t="inlineStr">
        <is>
          <t>1. The bank</t>
        </is>
      </c>
      <c r="B4" s="3" t="inlineStr"/>
      <c r="C4" s="3" t="inlineStr"/>
      <c r="D4" s="9" t="inlineStr"/>
      <c r="E4" s="9" t="inlineStr">
        <is>
          <t>Amount</t>
        </is>
      </c>
      <c r="F4" s="3" t="inlineStr"/>
    </row>
    <row r="5">
      <c r="A5" s="4" t="inlineStr">
        <is>
          <t>Balance per bank statement, April 30 (calculated)</t>
        </is>
      </c>
      <c r="D5" s="5" t="n"/>
      <c r="E5" s="10">
        <f>'Bank Statement'!E17</f>
        <v/>
      </c>
    </row>
    <row r="6">
      <c r="A6" s="4" t="inlineStr">
        <is>
          <t>Add: deposits in transit (in the journal, not yet on the statement)</t>
        </is>
      </c>
      <c r="D6" s="5" t="n"/>
      <c r="E6" s="5" t="n"/>
    </row>
    <row r="7">
      <c r="A7" s="11" t="inlineStr">
        <is>
          <t>Date (your entry)</t>
        </is>
      </c>
      <c r="B7" s="11" t="inlineStr"/>
      <c r="C7" s="11" t="inlineStr">
        <is>
          <t>Client or matter (your entry)</t>
        </is>
      </c>
      <c r="D7" s="12" t="inlineStr"/>
      <c r="E7" s="12" t="inlineStr">
        <is>
          <t>Amount (your entry)</t>
        </is>
      </c>
    </row>
    <row r="8">
      <c r="A8" s="13" t="n"/>
      <c r="C8" s="13" t="n"/>
      <c r="D8" s="5" t="n"/>
      <c r="E8" s="14" t="n"/>
    </row>
    <row r="9">
      <c r="A9" s="13" t="n"/>
      <c r="C9" s="13" t="n"/>
      <c r="D9" s="5" t="n"/>
      <c r="E9" s="14" t="n"/>
    </row>
    <row r="10">
      <c r="A10" s="13" t="n"/>
      <c r="C10" s="13" t="n"/>
      <c r="D10" s="5" t="n"/>
      <c r="E10" s="14" t="n"/>
    </row>
    <row r="11">
      <c r="A11" s="4" t="inlineStr">
        <is>
          <t>Less: outstanding checks (in the journal, not yet paid by the bank)</t>
        </is>
      </c>
      <c r="D11" s="5" t="n"/>
      <c r="E11" s="5" t="n"/>
    </row>
    <row r="12">
      <c r="A12" s="11" t="inlineStr">
        <is>
          <t>Check number (your entry)</t>
        </is>
      </c>
      <c r="B12" s="11" t="inlineStr">
        <is>
          <t>Date (your entry)</t>
        </is>
      </c>
      <c r="C12" s="11" t="inlineStr">
        <is>
          <t>Payee (your entry)</t>
        </is>
      </c>
      <c r="D12" s="12" t="inlineStr"/>
      <c r="E12" s="12" t="inlineStr">
        <is>
          <t>Amount (your entry)</t>
        </is>
      </c>
    </row>
    <row r="13">
      <c r="A13" s="13" t="n"/>
      <c r="B13" s="13" t="n"/>
      <c r="C13" s="13" t="n"/>
      <c r="D13" s="5" t="n"/>
      <c r="E13" s="14" t="n"/>
    </row>
    <row r="14">
      <c r="A14" s="13" t="n"/>
      <c r="B14" s="13" t="n"/>
      <c r="C14" s="13" t="n"/>
      <c r="D14" s="5" t="n"/>
      <c r="E14" s="14" t="n"/>
    </row>
    <row r="15">
      <c r="A15" s="13" t="n"/>
      <c r="B15" s="13" t="n"/>
      <c r="C15" s="13" t="n"/>
      <c r="D15" s="5" t="n"/>
      <c r="E15" s="14" t="n"/>
    </row>
    <row r="16">
      <c r="A16" s="13" t="n"/>
      <c r="B16" s="13" t="n"/>
      <c r="C16" s="13" t="n"/>
      <c r="D16" s="5" t="n"/>
      <c r="E16" s="14" t="n"/>
    </row>
    <row r="17">
      <c r="A17" s="4" t="inlineStr">
        <is>
          <t>Adjusted bank balance (calculated)</t>
        </is>
      </c>
      <c r="D17" s="5" t="n"/>
      <c r="E17" s="15">
        <f>E5+SUM(E8:E10)-SUM(E13:E16)</f>
        <v/>
      </c>
    </row>
    <row r="18">
      <c r="D18" s="5" t="n"/>
      <c r="E18" s="5" t="n"/>
    </row>
    <row r="19">
      <c r="A19" s="3" t="inlineStr">
        <is>
          <t>2. The journal</t>
        </is>
      </c>
      <c r="B19" s="3" t="inlineStr"/>
      <c r="C19" s="3" t="inlineStr"/>
      <c r="D19" s="9" t="inlineStr"/>
      <c r="E19" s="9" t="inlineStr">
        <is>
          <t>Amount</t>
        </is>
      </c>
      <c r="F19" s="3" t="inlineStr"/>
    </row>
    <row r="20">
      <c r="A20" s="4" t="inlineStr">
        <is>
          <t>Balance per journal, April 30 (calculated)</t>
        </is>
      </c>
      <c r="D20" s="5" t="n"/>
      <c r="E20" s="10">
        <f>Journal!H18</f>
        <v/>
      </c>
    </row>
    <row r="21">
      <c r="A21" s="4" t="inlineStr">
        <is>
          <t>Bank entries not in the journal (enter a subtraction as a negative number)</t>
        </is>
      </c>
      <c r="D21" s="5" t="n"/>
      <c r="E21" s="5" t="n"/>
    </row>
    <row r="22">
      <c r="A22" s="11" t="inlineStr">
        <is>
          <t>Date (your entry)</t>
        </is>
      </c>
      <c r="B22" s="11" t="inlineStr"/>
      <c r="C22" s="11" t="inlineStr">
        <is>
          <t>What the bank recorded (your entry)</t>
        </is>
      </c>
      <c r="D22" s="12" t="inlineStr"/>
      <c r="E22" s="12" t="inlineStr">
        <is>
          <t>Amount (your entry)</t>
        </is>
      </c>
    </row>
    <row r="23">
      <c r="A23" s="13" t="n"/>
      <c r="C23" s="13" t="n"/>
      <c r="D23" s="5" t="n"/>
      <c r="E23" s="14" t="n"/>
    </row>
    <row r="24">
      <c r="A24" s="13" t="n"/>
      <c r="C24" s="13" t="n"/>
      <c r="D24" s="5" t="n"/>
      <c r="E24" s="14" t="n"/>
    </row>
    <row r="25">
      <c r="A25" s="13" t="n"/>
      <c r="C25" s="13" t="n"/>
      <c r="D25" s="5" t="n"/>
      <c r="E25" s="14" t="n"/>
    </row>
    <row r="26">
      <c r="A26" s="4" t="inlineStr">
        <is>
          <t>Corrected journal balance (calculated)</t>
        </is>
      </c>
      <c r="D26" s="5" t="n"/>
      <c r="E26" s="15">
        <f>E20+SUM(E23:E25)</f>
        <v/>
      </c>
    </row>
    <row r="27">
      <c r="A27" s="4" t="inlineStr">
        <is>
          <t>Check: adjusted bank against corrected journal (calculated)</t>
        </is>
      </c>
      <c r="E27" s="10">
        <f>IF(ROUND(E17-E26,2)=0,"Agree","Off by "&amp;TEXT(E17-E26,"#,##0.00"))</f>
        <v/>
      </c>
    </row>
    <row r="28">
      <c r="D28" s="5" t="n"/>
      <c r="E28" s="5" t="n"/>
    </row>
    <row r="29">
      <c r="A29" s="3" t="inlineStr">
        <is>
          <t>3. The client ledgers</t>
        </is>
      </c>
      <c r="B29" s="3" t="inlineStr"/>
      <c r="C29" s="3" t="inlineStr"/>
      <c r="D29" s="9" t="inlineStr">
        <is>
          <t>Per ledger (calculated)</t>
        </is>
      </c>
      <c r="E29" s="9" t="inlineStr">
        <is>
          <t>Corrected (your entry)</t>
        </is>
      </c>
      <c r="F29" s="3" t="inlineStr">
        <is>
          <t>Why the ledger changes (your entry)</t>
        </is>
      </c>
    </row>
    <row r="30" ht="20" customHeight="1">
      <c r="A30" s="2" t="inlineStr">
        <is>
          <t>Enter a correction in the Corrected column only where a ledger's balance is wrong; a blank means the ledger stands as it is.</t>
        </is>
      </c>
    </row>
    <row r="31" ht="30" customHeight="1">
      <c r="A31" s="2" t="inlineStr">
        <is>
          <t>Coastal Keel Marine, Inc. (Dana Whitfield)</t>
        </is>
      </c>
      <c r="D31" s="10">
        <f>'Client Ledgers'!G7</f>
        <v/>
      </c>
      <c r="E31" s="14" t="n"/>
      <c r="F31" s="16" t="n"/>
    </row>
    <row r="32" ht="30" customHeight="1">
      <c r="A32" s="2" t="inlineStr">
        <is>
          <t>Estate of Walter Pruitt (Luis Ortega)</t>
        </is>
      </c>
      <c r="D32" s="10">
        <f>'Client Ledgers'!G15</f>
        <v/>
      </c>
      <c r="E32" s="14" t="n"/>
      <c r="F32" s="16" t="n"/>
    </row>
    <row r="33" ht="30" customHeight="1">
      <c r="A33" s="2" t="inlineStr">
        <is>
          <t>Marisol Brandt and Kevin Brandt (Dana Whitfield)</t>
        </is>
      </c>
      <c r="D33" s="10">
        <f>'Client Ledgers'!G21</f>
        <v/>
      </c>
      <c r="E33" s="14" t="n"/>
      <c r="F33" s="16" t="n"/>
    </row>
    <row r="34" ht="30" customHeight="1">
      <c r="A34" s="2" t="inlineStr">
        <is>
          <t>Howard Ashdown (Dana Whitfield)</t>
        </is>
      </c>
      <c r="D34" s="10">
        <f>'Client Ledgers'!G27</f>
        <v/>
      </c>
      <c r="E34" s="14" t="n"/>
      <c r="F34" s="16" t="n"/>
    </row>
    <row r="35" ht="30" customHeight="1">
      <c r="A35" s="2" t="inlineStr">
        <is>
          <t>Tamika Givens (Kim Nguyen)</t>
        </is>
      </c>
      <c r="D35" s="10">
        <f>'Client Ledgers'!G36</f>
        <v/>
      </c>
      <c r="E35" s="14" t="n"/>
      <c r="F35" s="16" t="n"/>
    </row>
    <row r="36" ht="30" customHeight="1">
      <c r="A36" s="2" t="inlineStr">
        <is>
          <t>Renee Tarrow (Luis Ortega)</t>
        </is>
      </c>
      <c r="D36" s="10">
        <f>'Client Ledgers'!G44</f>
        <v/>
      </c>
      <c r="E36" s="14" t="n"/>
      <c r="F36" s="16" t="n"/>
    </row>
    <row r="37" ht="30" customHeight="1">
      <c r="A37" s="2" t="inlineStr">
        <is>
          <t>Firm funds for bank charges (the firm's own money)</t>
        </is>
      </c>
      <c r="D37" s="10">
        <f>'Client Ledgers'!G49</f>
        <v/>
      </c>
      <c r="E37" s="14" t="n"/>
      <c r="F37" s="16" t="n"/>
    </row>
    <row r="38">
      <c r="A38" s="4" t="inlineStr">
        <is>
          <t>Total of the ledgers (calculated)</t>
        </is>
      </c>
      <c r="D38" s="15">
        <f>SUM(D31:D37)</f>
        <v/>
      </c>
      <c r="E38" s="15">
        <f>SUMPRODUCT((E31:E37="")*D31:D37)+SUM(E31:E37)</f>
        <v/>
      </c>
    </row>
    <row r="39">
      <c r="A39" s="4" t="inlineStr">
        <is>
          <t>Check: corrected ledgers against corrected journal (calculated)</t>
        </is>
      </c>
      <c r="E39" s="10">
        <f>IF(ROUND(E38-E26,2)=0,"Agree","Off by "&amp;TEXT(E38-E26,"#,##0.00"))</f>
        <v/>
      </c>
    </row>
    <row r="40">
      <c r="A40" s="4" t="inlineStr">
        <is>
          <t>Any ledger below zero? (calculated)</t>
        </is>
      </c>
      <c r="E40" s="10">
        <f>IF(COUNTIF(E31:E37,"&lt;0")+SUMPRODUCT((E31:E37="")*(D31:D37&lt;0))&gt;0,"Yes","No")</f>
        <v/>
      </c>
    </row>
    <row r="41">
      <c r="D41" s="5" t="n"/>
      <c r="E41" s="5" t="n"/>
    </row>
    <row r="42">
      <c r="A42" s="3" t="inlineStr">
        <is>
          <t>4. The differences and their reasons (Rule 5-1.2(d)(1)(B)) (your entry)</t>
        </is>
      </c>
      <c r="B42" s="3" t="inlineStr"/>
      <c r="C42" s="3" t="inlineStr"/>
      <c r="D42" s="9" t="inlineStr"/>
      <c r="E42" s="9" t="inlineStr"/>
      <c r="F42" s="3" t="inlineStr"/>
    </row>
    <row r="43">
      <c r="A43" s="16" t="n"/>
    </row>
    <row r="44"/>
    <row r="45"/>
    <row r="46"/>
    <row r="47"/>
    <row r="48"/>
    <row r="49">
      <c r="D49" s="5" t="n"/>
      <c r="E49" s="5" t="n"/>
    </row>
    <row r="50">
      <c r="A50" s="3" t="inlineStr">
        <is>
          <t>5. Sign-off</t>
        </is>
      </c>
      <c r="B50" s="3" t="inlineStr"/>
      <c r="C50" s="3" t="inlineStr"/>
      <c r="D50" s="9" t="inlineStr"/>
      <c r="E50" s="9" t="inlineStr"/>
      <c r="F50" s="3" t="inlineStr"/>
    </row>
    <row r="51">
      <c r="A51" s="4" t="inlineStr">
        <is>
          <t>Prepared by (name and date) (your entry)</t>
        </is>
      </c>
      <c r="B51" s="13" t="n"/>
      <c r="E51" s="5" t="n"/>
    </row>
    <row r="52">
      <c r="A52" s="4" t="inlineStr">
        <is>
          <t>Reviewed by the responsible lawyer (name and date) (your entry)</t>
        </is>
      </c>
      <c r="B52" s="13" t="n"/>
      <c r="E52" s="5" t="n"/>
    </row>
  </sheetData>
  <mergeCells count="8">
    <mergeCell ref="A2:F2"/>
    <mergeCell ref="B40:D40"/>
    <mergeCell ref="B27:D27"/>
    <mergeCell ref="B52:D52"/>
    <mergeCell ref="B39:D39"/>
    <mergeCell ref="A30:F30"/>
    <mergeCell ref="B51:D51"/>
    <mergeCell ref="A43:F4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Trust account workbook: Legal Technology, Activity 5</dc:title>
  <dcterms:created xmlns:dcterms="http://purl.org/dc/terms/" xmlns:xsi="http://www.w3.org/2001/XMLSchema-instance" xsi:type="dcterms:W3CDTF">2026-09-22T22:59:05Z</dcterms:created>
  <dcterms:modified xmlns:dcterms="http://purl.org/dc/terms/" xmlns:xsi="http://www.w3.org/2001/XMLSchema-instance" xsi:type="dcterms:W3CDTF">2026-09-30T13:49:06Z</dcterms:modified>
</cp:coreProperties>
</file>